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eattlegov-my.sharepoint.com/personal/cregan_newhouse2_seattle_gov/Documents/"/>
    </mc:Choice>
  </mc:AlternateContent>
  <xr:revisionPtr revIDLastSave="0" documentId="8_{A5B5A89A-48A9-4A9F-8BE5-5F352800077F}" xr6:coauthVersionLast="47" xr6:coauthVersionMax="47" xr10:uidLastSave="{00000000-0000-0000-0000-000000000000}"/>
  <bookViews>
    <workbookView xWindow="-108" yWindow="-108" windowWidth="23256" windowHeight="13896" firstSheet="2" activeTab="4" xr2:uid="{00000000-000D-0000-FFFF-FFFF00000000}"/>
  </bookViews>
  <sheets>
    <sheet name="PLEASE READ FIRST" sheetId="14" r:id="rId1"/>
    <sheet name="Trip Data Report - Comp Trips" sheetId="5" r:id="rId2"/>
    <sheet name="Percentage by zip code" sheetId="6" r:id="rId3"/>
    <sheet name="Unfulfilled by zip code" sheetId="12" r:id="rId4"/>
    <sheet name="Collisions" sheetId="4" r:id="rId5"/>
    <sheet name="Crimes" sheetId="10" r:id="rId6"/>
    <sheet name="Complaints" sheetId="13" r:id="rId7"/>
  </sheets>
  <definedNames>
    <definedName name="_xlnm.Print_Area" localSheetId="6">Complaints!$A$1:$H$12</definedName>
    <definedName name="_xlnm.Print_Area" localSheetId="5">Crimes!$A$1:$H$26</definedName>
    <definedName name="_xlnm.Print_Area" localSheetId="1">'Trip Data Report - Comp Trips'!$A$1:$I$31</definedName>
    <definedName name="_xlnm.Print_Titles" localSheetId="1">'Trip Data Report - Comp Trips'!$7:$9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 r="B60" i="6" s="1"/>
  <c r="E30" i="4"/>
  <c r="C30" i="4"/>
  <c r="E30" i="5"/>
  <c r="B60" i="12"/>
  <c r="B7" i="12"/>
  <c r="B9" i="12"/>
  <c r="B10" i="12"/>
  <c r="B11" i="12"/>
  <c r="B13" i="12"/>
  <c r="B17" i="12"/>
  <c r="B18" i="12"/>
  <c r="B19" i="12"/>
  <c r="B21" i="12"/>
  <c r="B22" i="12"/>
  <c r="B23" i="12"/>
  <c r="B27" i="12"/>
  <c r="B29" i="12"/>
  <c r="B30" i="12"/>
  <c r="B31" i="12"/>
  <c r="B33" i="12"/>
  <c r="B34" i="12"/>
  <c r="B35" i="12"/>
  <c r="B37" i="12"/>
  <c r="B38" i="12"/>
  <c r="B39" i="12"/>
  <c r="B41" i="12"/>
  <c r="B42" i="12"/>
  <c r="B43" i="12"/>
  <c r="B45" i="12"/>
  <c r="B46" i="12"/>
  <c r="B47" i="12"/>
  <c r="B49" i="12"/>
  <c r="B50" i="12"/>
  <c r="B51" i="12"/>
  <c r="B53" i="12"/>
  <c r="B54" i="12"/>
  <c r="B55" i="12"/>
  <c r="B57" i="12"/>
  <c r="B58" i="12"/>
  <c r="B59" i="12"/>
  <c r="B5" i="6"/>
  <c r="B6" i="6"/>
  <c r="B16" i="6"/>
  <c r="B17" i="6"/>
  <c r="B26" i="6"/>
  <c r="B28" i="6"/>
  <c r="B37" i="6"/>
  <c r="B38" i="6"/>
  <c r="B48" i="6"/>
  <c r="B49" i="6"/>
  <c r="B58" i="6"/>
  <c r="B3" i="6"/>
  <c r="F30" i="5"/>
  <c r="D30" i="4"/>
  <c r="A30" i="4"/>
  <c r="D30" i="5"/>
  <c r="A30" i="5"/>
  <c r="B107" i="12"/>
  <c r="B103" i="12"/>
  <c r="B99" i="12"/>
  <c r="B95" i="12"/>
  <c r="B91" i="12"/>
  <c r="B87" i="12"/>
  <c r="B83" i="12"/>
  <c r="B79" i="12"/>
  <c r="B75" i="12"/>
  <c r="B71" i="12"/>
  <c r="B67" i="12"/>
  <c r="B63" i="12"/>
  <c r="B87" i="6"/>
  <c r="B83" i="6"/>
  <c r="B79" i="6"/>
  <c r="B55" i="6"/>
  <c r="B51" i="6"/>
  <c r="B47" i="6"/>
  <c r="B27" i="6"/>
  <c r="B23" i="6"/>
  <c r="B19" i="6"/>
  <c r="B15" i="6"/>
  <c r="B3" i="12"/>
  <c r="B56" i="12"/>
  <c r="B52" i="12"/>
  <c r="B48" i="12"/>
  <c r="B44" i="12"/>
  <c r="B40" i="12"/>
  <c r="B36" i="12"/>
  <c r="B32" i="12"/>
  <c r="B28" i="12"/>
  <c r="B24" i="12"/>
  <c r="B20" i="12"/>
  <c r="B16" i="12"/>
  <c r="B12" i="12"/>
  <c r="B8" i="12"/>
  <c r="B4" i="12"/>
  <c r="B98" i="6"/>
  <c r="B94" i="6"/>
  <c r="B90" i="6"/>
  <c r="B86" i="6"/>
  <c r="B66" i="6"/>
  <c r="B62" i="6"/>
  <c r="B110" i="12"/>
  <c r="B106" i="12"/>
  <c r="B102" i="12"/>
  <c r="B98" i="12"/>
  <c r="B94" i="12"/>
  <c r="B90" i="12"/>
  <c r="B86" i="12"/>
  <c r="B82" i="12"/>
  <c r="B78" i="12"/>
  <c r="B74" i="12"/>
  <c r="B70" i="12"/>
  <c r="B66" i="12"/>
  <c r="B62" i="12"/>
  <c r="B105" i="6"/>
  <c r="B101" i="6"/>
  <c r="B97" i="6"/>
  <c r="B93" i="6"/>
  <c r="B73" i="6"/>
  <c r="B69" i="6"/>
  <c r="B65" i="6"/>
  <c r="B61" i="6"/>
  <c r="B109" i="12"/>
  <c r="B105" i="12"/>
  <c r="B101" i="12"/>
  <c r="B97" i="12"/>
  <c r="B93" i="12"/>
  <c r="B89" i="12"/>
  <c r="B85" i="12"/>
  <c r="B81" i="12"/>
  <c r="B77" i="12"/>
  <c r="B73" i="12"/>
  <c r="B69" i="12"/>
  <c r="B65" i="12"/>
  <c r="B61" i="12"/>
  <c r="B108" i="6"/>
  <c r="B104" i="6"/>
  <c r="B100" i="6"/>
  <c r="B80" i="6"/>
  <c r="B76" i="6"/>
  <c r="B72" i="6"/>
  <c r="B68" i="6"/>
  <c r="B108" i="12"/>
  <c r="B104" i="12"/>
  <c r="B100" i="12"/>
  <c r="B96" i="12"/>
  <c r="B92" i="12"/>
  <c r="B88" i="12"/>
  <c r="B84" i="12"/>
  <c r="B80" i="12"/>
  <c r="B76" i="12"/>
  <c r="B72" i="12"/>
  <c r="B68" i="12"/>
  <c r="B64" i="12"/>
  <c r="B6" i="12"/>
  <c r="B26" i="12"/>
  <c r="B15" i="12"/>
  <c r="B5" i="12"/>
  <c r="B25" i="12"/>
  <c r="B14" i="12"/>
  <c r="B81" i="6" l="1"/>
  <c r="B106" i="6"/>
  <c r="B67" i="6"/>
  <c r="B99" i="6"/>
  <c r="B44" i="6"/>
  <c r="B33" i="6"/>
  <c r="B22" i="6"/>
  <c r="B92" i="6"/>
  <c r="B85" i="6"/>
  <c r="B78" i="6"/>
  <c r="B110" i="6"/>
  <c r="B7" i="6"/>
  <c r="B39" i="6"/>
  <c r="B71" i="6"/>
  <c r="B103" i="6"/>
  <c r="B53" i="6"/>
  <c r="B42" i="6"/>
  <c r="B32" i="6"/>
  <c r="B21" i="6"/>
  <c r="B10" i="6"/>
  <c r="B59" i="6"/>
  <c r="B91" i="6"/>
  <c r="B88" i="6"/>
  <c r="B74" i="6"/>
  <c r="B35" i="6"/>
  <c r="B54" i="6"/>
  <c r="B12" i="6"/>
  <c r="B64" i="6"/>
  <c r="B96" i="6"/>
  <c r="B89" i="6"/>
  <c r="B82" i="6"/>
  <c r="B11" i="6"/>
  <c r="B43" i="6"/>
  <c r="B75" i="6"/>
  <c r="B107" i="6"/>
  <c r="B52" i="6"/>
  <c r="B41" i="6"/>
  <c r="B30" i="6"/>
  <c r="B20" i="6"/>
  <c r="B9" i="6"/>
  <c r="B50" i="6"/>
  <c r="B40" i="6"/>
  <c r="B29" i="6"/>
  <c r="B18" i="6"/>
  <c r="B8" i="6"/>
  <c r="B57" i="6"/>
  <c r="B46" i="6"/>
  <c r="B36" i="6"/>
  <c r="B25" i="6"/>
  <c r="B14" i="6"/>
  <c r="B4" i="6"/>
  <c r="B84" i="6"/>
  <c r="B77" i="6"/>
  <c r="B109" i="6"/>
  <c r="B70" i="6"/>
  <c r="B102" i="6"/>
  <c r="B31" i="6"/>
  <c r="B63" i="6"/>
  <c r="B95" i="6"/>
  <c r="B56" i="6"/>
  <c r="B45" i="6"/>
  <c r="B34" i="6"/>
  <c r="B24" i="6"/>
  <c r="B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tc={478D928F-0B92-4ED1-84F9-412205847024}</author>
  </authors>
  <commentList>
    <comment ref="A5" authorId="0" shapeId="0" xr:uid="{478D928F-0B92-4ED1-84F9-412205847024}">
      <text>
        <t xml:space="preserve">[Threaded comment]
Your version of Excel allows you to read this threaded comment; however, any edits to it will get removed if the file is opened in a newer version of Excel. Learn more: https://go.microsoft.com/fwlink/?linkid=870924
Comment:
    Is this primarily for TNC and large files (Yellow Cab) reporting? </t>
      </text>
    </comment>
  </commentList>
</comments>
</file>

<file path=xl/sharedStrings.xml><?xml version="1.0" encoding="utf-8"?>
<sst xmlns="http://schemas.openxmlformats.org/spreadsheetml/2006/main" count="74" uniqueCount="56">
  <si>
    <t>For-Hire Driver Number</t>
  </si>
  <si>
    <t>Date:</t>
  </si>
  <si>
    <t>For quarter starting:</t>
  </si>
  <si>
    <t xml:space="preserve">For quarter ending: </t>
  </si>
  <si>
    <t>Add rows above this line.</t>
  </si>
  <si>
    <t>Quarterly Collision Report</t>
  </si>
  <si>
    <t>Instructions: To ensure that all formulas work properly, please add rows above the line as indicated. List the crimes against drivers reported to the police during the period of this report. [For example, robbery, assault. Do not include incidents where passengers fail to pay fares even if reported to police.]</t>
  </si>
  <si>
    <t>Quarterly Crimes Against Driver Report</t>
  </si>
  <si>
    <t>Estimated Damage</t>
  </si>
  <si>
    <t>Zip Code of Where the Ride Ended</t>
  </si>
  <si>
    <t>Zip Code of Where the Ride Began</t>
  </si>
  <si>
    <t>Hail, Phone, App, Other</t>
  </si>
  <si>
    <t>Vehicle Information</t>
  </si>
  <si>
    <t>Percentage by Zip</t>
  </si>
  <si>
    <t>Each Completed Request</t>
  </si>
  <si>
    <t>For-Hire Driver Name</t>
  </si>
  <si>
    <t>(MM/DD/YYYY)</t>
  </si>
  <si>
    <t>Zip Code of Request</t>
  </si>
  <si>
    <t>Each Unfulfilled Request</t>
  </si>
  <si>
    <t>Unfulfilled Rides</t>
  </si>
  <si>
    <t>Type of Dispatch</t>
  </si>
  <si>
    <t>Completed Rides</t>
  </si>
  <si>
    <t>Accessible Vehicle</t>
  </si>
  <si>
    <t>Request for an Accessible Vehicle (Y/N)</t>
  </si>
  <si>
    <t>Date (MM/DD/YYYY)</t>
  </si>
  <si>
    <t>Type of Crime</t>
  </si>
  <si>
    <t>Injury/Property Damage/Other</t>
  </si>
  <si>
    <t>Vehicle Condition</t>
  </si>
  <si>
    <t>Type of Complaint</t>
  </si>
  <si>
    <t>Number</t>
  </si>
  <si>
    <t>Driver Safety</t>
  </si>
  <si>
    <t>Trip/Ride Refusal</t>
  </si>
  <si>
    <r>
      <t>Date (MM/DD/YYYY)</t>
    </r>
    <r>
      <rPr>
        <i/>
        <sz val="11"/>
        <rFont val="Calibri"/>
        <family val="2"/>
      </rPr>
      <t xml:space="preserve"> 
</t>
    </r>
    <r>
      <rPr>
        <i/>
        <sz val="8"/>
        <rFont val="Calibri"/>
        <family val="2"/>
      </rPr>
      <t>optional</t>
    </r>
  </si>
  <si>
    <r>
      <t xml:space="preserve">Date
</t>
    </r>
    <r>
      <rPr>
        <i/>
        <sz val="10"/>
        <color indexed="8"/>
        <rFont val="Calibri"/>
        <family val="2"/>
      </rPr>
      <t>optional</t>
    </r>
  </si>
  <si>
    <r>
      <t xml:space="preserve">Time
</t>
    </r>
    <r>
      <rPr>
        <i/>
        <sz val="10"/>
        <color indexed="8"/>
        <rFont val="Calibri"/>
        <family val="2"/>
      </rPr>
      <t>optional</t>
    </r>
  </si>
  <si>
    <t>Injuries     
 Y/N</t>
  </si>
  <si>
    <t>For-Hire Driver Fault            
 Y/N</t>
  </si>
  <si>
    <t>Individual submitting form:</t>
  </si>
  <si>
    <t>Quarterly Complaints Report</t>
  </si>
  <si>
    <t>Other</t>
  </si>
  <si>
    <t>(HH:MM:SS)</t>
  </si>
  <si>
    <t xml:space="preserve">All King County Zip Codes </t>
  </si>
  <si>
    <t>(Including Seattle)</t>
  </si>
  <si>
    <t>Quarterly Service By Zip Code Report* - Seattle and King County</t>
  </si>
  <si>
    <t>Instructions: Indicate the total number of passenger complaints during period of report by type. Show ALL complaints received – including complaints sent to you by the City of Seattle's Consumer Protection Unit and by King County Records and Licensing Services Division.</t>
  </si>
  <si>
    <t>Instructions and Notes for Quaterly Data Reports</t>
  </si>
  <si>
    <r>
      <t>1. Data for all trips provided within the city of Seattle and King County for the quarter should be included in the report</t>
    </r>
    <r>
      <rPr>
        <b/>
        <sz val="10"/>
        <rFont val="Arial"/>
        <family val="2"/>
      </rPr>
      <t>.</t>
    </r>
  </si>
  <si>
    <t>2. All trips should be reported regardless of the means of dispatch.</t>
  </si>
  <si>
    <t>3. PERCENTAGE BY ZIP CODE and UNFULFILLED BY ZIP CODE tabs are automatically completed (linked to the worksheet on trip data).</t>
  </si>
  <si>
    <t>4. The City has a solution that will allow you to securely upload/transmit data. If you need access, please contact adam.hollinger@seattle.gov.</t>
  </si>
  <si>
    <t>5. The report is due 30 days after the end of the quarter. These report templates are available for downloading at http://www.seattle.gov/business-regulations/taxis-for-hires-and-tncs.</t>
  </si>
  <si>
    <t>Name of Regional Dispatch Agency or Transitional Regional Dispatch Agency</t>
  </si>
  <si>
    <t>Name of Regional Dispatch Agency:</t>
  </si>
  <si>
    <t>Instructions: To ensure all formulas work properly, please add rows above the Black Shaded Line as indicated. 
*Please note that per SMC 6.311.360.D, Regional Dispatch Agencies shall maintain accurate and complete operational records for all affilliated vehicles and shall submit quarterly reports. Per 6.311.360.E, an RDA shall store records and allow Director to request the review of specific records from a given time period and/or geography to confirm accurate reporting of trips.</t>
  </si>
  <si>
    <t>Vehicle Medallion Number</t>
  </si>
  <si>
    <t>Instructions: To ensure that all formulas work properly, please add rows above the shaded black line as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</si>
</sst>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400]h:mm:ss\ AM/PM"/>
    <numFmt numFmtId="166" formatCode="0.0%"/>
  </numFmts>
  <fonts count="18" x14ac:knownFonts="1">
    <font>
      <sz val="10"/>
      <name val="Arial"/>
    </font>
    <font>
      <sz val="11"/>
      <color theme="1"/>
      <name val="Calibri"/>
      <family val="2"/>
      <scheme val="minor"/>
    </font>
    <font>
      <sz val="10"/>
      <name val="Arial"/>
    </font>
    <font>
      <b/>
      <sz val="14"/>
      <name val="Calibri"/>
      <family val="2"/>
    </font>
    <font>
      <sz val="8"/>
      <name val="Arial"/>
      <family val="2"/>
    </font>
    <font>
      <b/>
      <sz val="10"/>
      <name val="Arial"/>
      <family val="2"/>
    </font>
    <font>
      <i/>
      <sz val="11"/>
      <name val="Calibri"/>
      <family val="2"/>
    </font>
    <font>
      <i/>
      <sz val="8"/>
      <name val="Calibri"/>
      <family val="2"/>
    </font>
    <font>
      <i/>
      <sz val="10"/>
      <color indexed="8"/>
      <name val="Calibri"/>
      <family val="2"/>
    </font>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u/>
      <sz val="11"/>
      <name val="Calibri"/>
      <family val="2"/>
      <scheme val="minor"/>
    </font>
    <font>
      <b/>
      <sz val="14"/>
      <name val="Calibri"/>
      <family val="2"/>
      <scheme val="minor"/>
    </font>
    <font>
      <sz val="8"/>
      <color theme="1"/>
      <name val="Verdana"/>
      <family val="2"/>
    </font>
    <font>
      <b/>
      <sz val="14"/>
      <color theme="1"/>
      <name val="Calibri"/>
      <family val="2"/>
      <scheme val="minor"/>
    </font>
  </fonts>
  <fills count="4">
    <fill>
      <patternFill patternType="none"/>
    </fill>
    <fill>
      <patternFill patternType="gray125"/>
    </fill>
    <fill>
      <patternFill patternType="solid">
        <fgColor theme="6"/>
        <bgColor indexed="64"/>
      </patternFill>
    </fill>
    <fill>
      <patternFill patternType="solid">
        <fgColor theme="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cellStyleXfs>
  <cellXfs count="89">
    <xf numFmtId="0" fontId="0" fillId="0" borderId="0" xfId="0"/>
    <xf numFmtId="0" fontId="13" fillId="0" borderId="0" xfId="0" applyFont="1"/>
    <xf numFmtId="0" fontId="14" fillId="0" borderId="0" xfId="0" applyFont="1" applyAlignment="1">
      <alignment horizontal="center"/>
    </xf>
    <xf numFmtId="14" fontId="13" fillId="0" borderId="0" xfId="0" applyNumberFormat="1" applyFont="1"/>
    <xf numFmtId="0" fontId="13" fillId="0" borderId="0" xfId="0" applyFont="1" applyAlignment="1">
      <alignment horizontal="left"/>
    </xf>
    <xf numFmtId="0" fontId="12" fillId="0" borderId="0" xfId="0" applyFont="1"/>
    <xf numFmtId="0" fontId="11" fillId="0" borderId="0" xfId="0" applyFont="1" applyAlignment="1">
      <alignment horizontal="center"/>
    </xf>
    <xf numFmtId="0" fontId="13" fillId="0" borderId="0" xfId="0" applyFont="1" applyAlignment="1">
      <alignment horizontal="left" vertical="center" wrapText="1"/>
    </xf>
    <xf numFmtId="0" fontId="3" fillId="0" borderId="0" xfId="0" applyFont="1"/>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0" xfId="0" applyFont="1"/>
    <xf numFmtId="0" fontId="13" fillId="0" borderId="0" xfId="0" applyFont="1" applyAlignment="1">
      <alignment vertical="top" wrapText="1"/>
    </xf>
    <xf numFmtId="0" fontId="13" fillId="0" borderId="0" xfId="0" applyFont="1" applyAlignment="1">
      <alignment horizontal="center" vertical="top" wrapText="1"/>
    </xf>
    <xf numFmtId="0" fontId="15" fillId="0" borderId="0" xfId="0" applyFont="1"/>
    <xf numFmtId="0" fontId="10" fillId="0" borderId="0" xfId="1"/>
    <xf numFmtId="1" fontId="10" fillId="0" borderId="0" xfId="1" applyNumberFormat="1"/>
    <xf numFmtId="0" fontId="12" fillId="0" borderId="0" xfId="1" applyFont="1"/>
    <xf numFmtId="14" fontId="10" fillId="0" borderId="0" xfId="1" applyNumberFormat="1"/>
    <xf numFmtId="0" fontId="12" fillId="0" borderId="1" xfId="1" applyFont="1" applyBorder="1" applyAlignment="1">
      <alignment horizontal="center" vertical="center" wrapText="1"/>
    </xf>
    <xf numFmtId="14" fontId="10" fillId="0" borderId="2" xfId="1" applyNumberFormat="1" applyBorder="1"/>
    <xf numFmtId="166" fontId="10" fillId="0" borderId="0" xfId="1" applyNumberFormat="1"/>
    <xf numFmtId="166" fontId="10" fillId="0" borderId="3" xfId="1" applyNumberFormat="1" applyBorder="1"/>
    <xf numFmtId="0" fontId="16" fillId="0" borderId="4" xfId="1" applyFont="1" applyBorder="1" applyAlignment="1">
      <alignment vertical="center" wrapText="1"/>
    </xf>
    <xf numFmtId="0" fontId="16" fillId="0" borderId="3" xfId="1" applyFont="1" applyBorder="1" applyAlignment="1">
      <alignment vertical="center" wrapText="1"/>
    </xf>
    <xf numFmtId="0" fontId="12" fillId="0" borderId="1" xfId="1" applyFont="1" applyBorder="1"/>
    <xf numFmtId="0" fontId="12" fillId="0" borderId="5" xfId="1" applyFont="1" applyBorder="1"/>
    <xf numFmtId="166" fontId="12" fillId="0" borderId="1" xfId="1" applyNumberFormat="1" applyFont="1" applyBorder="1"/>
    <xf numFmtId="0" fontId="13" fillId="0" borderId="0" xfId="0" applyFont="1" applyAlignment="1">
      <alignment horizontal="center"/>
    </xf>
    <xf numFmtId="0" fontId="17" fillId="0" borderId="0" xfId="1" applyFont="1" applyAlignment="1">
      <alignment vertical="center"/>
    </xf>
    <xf numFmtId="0" fontId="10" fillId="0" borderId="0" xfId="1" applyAlignment="1">
      <alignment horizontal="left"/>
    </xf>
    <xf numFmtId="0" fontId="11" fillId="0" borderId="0" xfId="1" applyFont="1" applyAlignment="1">
      <alignment horizontal="center"/>
    </xf>
    <xf numFmtId="14" fontId="10" fillId="0" borderId="0" xfId="1" applyNumberFormat="1" applyAlignment="1">
      <alignment horizontal="left"/>
    </xf>
    <xf numFmtId="0" fontId="13" fillId="0" borderId="2" xfId="0" applyFont="1" applyBorder="1"/>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3" fillId="0" borderId="8" xfId="0" applyFont="1" applyBorder="1" applyAlignment="1">
      <alignment horizontal="center" vertical="top" wrapText="1"/>
    </xf>
    <xf numFmtId="166" fontId="12" fillId="0" borderId="1" xfId="1" applyNumberFormat="1" applyFont="1" applyBorder="1" applyAlignment="1">
      <alignment wrapText="1"/>
    </xf>
    <xf numFmtId="0" fontId="13" fillId="0" borderId="1" xfId="0" applyFont="1" applyBorder="1" applyAlignment="1">
      <alignment horizontal="center" vertical="top" wrapText="1"/>
    </xf>
    <xf numFmtId="0" fontId="2" fillId="0" borderId="9" xfId="0" applyFont="1" applyBorder="1"/>
    <xf numFmtId="0" fontId="13" fillId="0" borderId="4" xfId="0" applyFont="1" applyBorder="1"/>
    <xf numFmtId="0" fontId="0" fillId="0" borderId="4" xfId="0" applyBorder="1"/>
    <xf numFmtId="0" fontId="12" fillId="0" borderId="4" xfId="0" applyFont="1" applyBorder="1"/>
    <xf numFmtId="0" fontId="12" fillId="0" borderId="10"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xf>
    <xf numFmtId="0" fontId="12" fillId="0" borderId="11" xfId="1" applyFont="1" applyBorder="1" applyAlignment="1">
      <alignment horizontal="center" wrapText="1"/>
    </xf>
    <xf numFmtId="0" fontId="12" fillId="0" borderId="12" xfId="1" applyFont="1" applyBorder="1" applyAlignment="1">
      <alignment horizontal="center" wrapText="1"/>
    </xf>
    <xf numFmtId="0" fontId="10" fillId="0" borderId="14" xfId="1" applyBorder="1" applyAlignment="1">
      <alignment horizontal="center" vertical="center" wrapText="1"/>
    </xf>
    <xf numFmtId="0" fontId="10" fillId="0" borderId="14" xfId="1" applyBorder="1" applyAlignment="1">
      <alignment horizontal="center" wrapText="1"/>
    </xf>
    <xf numFmtId="0" fontId="10" fillId="0" borderId="14" xfId="1" applyBorder="1" applyAlignment="1">
      <alignment horizontal="center"/>
    </xf>
    <xf numFmtId="20" fontId="10" fillId="0" borderId="15" xfId="1" applyNumberFormat="1" applyBorder="1" applyAlignment="1">
      <alignment horizontal="center"/>
    </xf>
    <xf numFmtId="14" fontId="10" fillId="0" borderId="2" xfId="1" applyNumberFormat="1" applyBorder="1" applyAlignment="1">
      <alignment horizontal="left"/>
    </xf>
    <xf numFmtId="0" fontId="10" fillId="0" borderId="2" xfId="1" applyBorder="1" applyAlignment="1">
      <alignment horizontal="left"/>
    </xf>
    <xf numFmtId="0" fontId="13" fillId="0" borderId="0" xfId="0" applyFont="1" applyAlignment="1">
      <alignment horizontal="left" wrapText="1"/>
    </xf>
    <xf numFmtId="0" fontId="13" fillId="0" borderId="3" xfId="0" applyFont="1" applyBorder="1"/>
    <xf numFmtId="0" fontId="13" fillId="0" borderId="1" xfId="0" applyFont="1" applyBorder="1" applyAlignment="1">
      <alignment horizontal="center" vertical="center" wrapText="1"/>
    </xf>
    <xf numFmtId="0" fontId="10" fillId="0" borderId="0" xfId="1" applyAlignment="1">
      <alignment horizontal="left" vertical="top" wrapText="1"/>
    </xf>
    <xf numFmtId="0" fontId="5" fillId="0" borderId="10" xfId="0" applyFont="1" applyBorder="1"/>
    <xf numFmtId="0" fontId="5" fillId="0" borderId="12" xfId="0" applyFont="1" applyBorder="1" applyAlignment="1">
      <alignment horizontal="center"/>
    </xf>
    <xf numFmtId="0" fontId="9" fillId="0" borderId="16" xfId="0" applyFont="1" applyBorder="1"/>
    <xf numFmtId="165" fontId="10" fillId="0" borderId="0" xfId="1" applyNumberFormat="1"/>
    <xf numFmtId="1" fontId="10" fillId="0" borderId="0" xfId="1" applyNumberFormat="1" applyAlignment="1">
      <alignment vertical="center" wrapText="1"/>
    </xf>
    <xf numFmtId="164" fontId="13" fillId="0" borderId="0" xfId="0" applyNumberFormat="1" applyFont="1"/>
    <xf numFmtId="14" fontId="13" fillId="0" borderId="3" xfId="0" applyNumberFormat="1" applyFont="1" applyBorder="1"/>
    <xf numFmtId="14" fontId="13" fillId="0" borderId="4" xfId="0" applyNumberFormat="1" applyFont="1" applyBorder="1"/>
    <xf numFmtId="14" fontId="0" fillId="0" borderId="4" xfId="0" applyNumberFormat="1" applyBorder="1"/>
    <xf numFmtId="1" fontId="0" fillId="0" borderId="17" xfId="0" applyNumberFormat="1" applyBorder="1"/>
    <xf numFmtId="1" fontId="13" fillId="0" borderId="18" xfId="0" applyNumberFormat="1" applyFont="1" applyBorder="1"/>
    <xf numFmtId="0" fontId="10" fillId="0" borderId="4" xfId="1" applyBorder="1"/>
    <xf numFmtId="0" fontId="9" fillId="0" borderId="4" xfId="0" applyFont="1" applyBorder="1" applyAlignment="1">
      <alignment vertical="top" wrapText="1"/>
    </xf>
    <xf numFmtId="0" fontId="5" fillId="2" borderId="4" xfId="0" applyFont="1" applyFill="1" applyBorder="1" applyAlignment="1">
      <alignment horizontal="center" vertical="top"/>
    </xf>
    <xf numFmtId="0" fontId="1" fillId="0" borderId="13" xfId="1" applyFont="1" applyBorder="1" applyAlignment="1">
      <alignment horizontal="center" vertical="center" wrapText="1"/>
    </xf>
    <xf numFmtId="0" fontId="1" fillId="0" borderId="0" xfId="1" applyFont="1" applyAlignment="1">
      <alignment horizontal="left" vertical="top" wrapText="1"/>
    </xf>
    <xf numFmtId="0" fontId="10" fillId="0" borderId="0" xfId="1" applyAlignment="1">
      <alignment horizontal="left" vertical="top" wrapText="1"/>
    </xf>
    <xf numFmtId="0" fontId="11" fillId="3" borderId="0" xfId="1" applyFont="1" applyFill="1" applyAlignment="1">
      <alignment horizontal="center" vertical="center"/>
    </xf>
    <xf numFmtId="0" fontId="12" fillId="0" borderId="11" xfId="1" applyFont="1" applyBorder="1" applyAlignment="1">
      <alignment horizontal="center" vertical="center" wrapText="1"/>
    </xf>
    <xf numFmtId="0" fontId="17" fillId="0" borderId="19"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3" fillId="0" borderId="0" xfId="0" applyFont="1" applyAlignment="1">
      <alignment horizontal="left" wrapText="1"/>
    </xf>
    <xf numFmtId="0" fontId="10" fillId="0" borderId="0" xfId="1" applyAlignment="1">
      <alignment horizontal="left"/>
    </xf>
    <xf numFmtId="0" fontId="15" fillId="0" borderId="19"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11" fillId="3" borderId="0" xfId="0" applyFont="1" applyFill="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ewhouse, Cregan" id="{333EB5BB-669F-48BC-8F5D-3A87F351C9E3}" userId="S::Cregan.Newhouse2@seattle.gov::f396d469-d375-4679-ba66-66a024a2923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2-20T20:22:46.12" personId="{333EB5BB-669F-48BC-8F5D-3A87F351C9E3}" id="{478D928F-0B92-4ED1-84F9-412205847024}">
    <text xml:space="preserve">Is this primarily for TNC and large files (Yellow Cab) reporting?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A6"/>
  <sheetViews>
    <sheetView workbookViewId="0">
      <selection activeCell="C2" sqref="C2"/>
    </sheetView>
  </sheetViews>
  <sheetFormatPr defaultRowHeight="13.2" x14ac:dyDescent="0.25"/>
  <cols>
    <col min="1" max="1" width="128" customWidth="1"/>
  </cols>
  <sheetData>
    <row r="1" spans="1:1" ht="25.5" customHeight="1" x14ac:dyDescent="0.25">
      <c r="A1" s="71" t="s">
        <v>45</v>
      </c>
    </row>
    <row r="2" spans="1:1" ht="25.5" customHeight="1" x14ac:dyDescent="0.25">
      <c r="A2" s="70" t="s">
        <v>46</v>
      </c>
    </row>
    <row r="3" spans="1:1" ht="25.5" customHeight="1" x14ac:dyDescent="0.25">
      <c r="A3" s="70" t="s">
        <v>47</v>
      </c>
    </row>
    <row r="4" spans="1:1" ht="25.5" customHeight="1" x14ac:dyDescent="0.25">
      <c r="A4" s="70" t="s">
        <v>48</v>
      </c>
    </row>
    <row r="5" spans="1:1" ht="25.5" customHeight="1" x14ac:dyDescent="0.25">
      <c r="A5" s="70" t="s">
        <v>49</v>
      </c>
    </row>
    <row r="6" spans="1:1" ht="25.5" customHeight="1" x14ac:dyDescent="0.25">
      <c r="A6" s="70" t="s">
        <v>50</v>
      </c>
    </row>
  </sheetData>
  <pageMargins left="0.7" right="0.7" top="0.75" bottom="0.75" header="0.3" footer="0.3"/>
  <pageSetup scale="97" orientation="landscape" r:id="rId1"/>
  <headerFooter>
    <oddHeader>&amp;LCity of Seattle - Quarterly Data Reporting for Taxi Associations, For-Hire Vehicle Companies and Transportation Network Companies</oddHead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I31"/>
  <sheetViews>
    <sheetView workbookViewId="0">
      <pane ySplit="9" topLeftCell="A14" activePane="bottomLeft" state="frozen"/>
      <selection activeCell="G38" sqref="G38"/>
      <selection pane="bottomLeft" activeCell="B9" sqref="B9"/>
    </sheetView>
  </sheetViews>
  <sheetFormatPr defaultColWidth="8.88671875" defaultRowHeight="14.4" x14ac:dyDescent="0.3"/>
  <cols>
    <col min="1" max="1" width="26.109375" style="15" bestFit="1" customWidth="1"/>
    <col min="2" max="2" width="18.109375" style="15" customWidth="1"/>
    <col min="3" max="3" width="15" style="15" bestFit="1" customWidth="1"/>
    <col min="4" max="4" width="17.6640625" style="15" bestFit="1" customWidth="1"/>
    <col min="5" max="5" width="15.33203125" style="15" bestFit="1" customWidth="1"/>
    <col min="6" max="6" width="17.6640625" style="15" bestFit="1" customWidth="1"/>
    <col min="7" max="7" width="14.33203125" style="15" bestFit="1" customWidth="1"/>
    <col min="8" max="8" width="15.5546875" style="15" customWidth="1"/>
    <col min="9" max="9" width="14.109375" style="15" customWidth="1"/>
    <col min="10" max="16384" width="8.88671875" style="15"/>
  </cols>
  <sheetData>
    <row r="1" spans="1:9" ht="61.5" customHeight="1" x14ac:dyDescent="0.3">
      <c r="A1" s="73" t="s">
        <v>53</v>
      </c>
      <c r="B1" s="74"/>
      <c r="C1" s="74"/>
      <c r="D1" s="74"/>
      <c r="E1" s="74"/>
      <c r="F1" s="74"/>
      <c r="G1" s="74"/>
      <c r="H1" s="74"/>
      <c r="I1" s="74"/>
    </row>
    <row r="2" spans="1:9" x14ac:dyDescent="0.3">
      <c r="A2" s="57"/>
      <c r="B2" s="57"/>
      <c r="C2" s="57"/>
      <c r="D2" s="57"/>
      <c r="E2" s="57"/>
      <c r="F2" s="57"/>
      <c r="G2" s="57"/>
      <c r="H2" s="57"/>
      <c r="I2" s="57"/>
    </row>
    <row r="3" spans="1:9" ht="15" thickBot="1" x14ac:dyDescent="0.35">
      <c r="A3" s="15" t="s">
        <v>1</v>
      </c>
      <c r="B3" s="20"/>
      <c r="C3" s="81" t="s">
        <v>2</v>
      </c>
      <c r="D3" s="81"/>
      <c r="E3" s="53"/>
      <c r="F3" s="81" t="s">
        <v>3</v>
      </c>
      <c r="G3" s="81"/>
      <c r="H3" s="52"/>
    </row>
    <row r="4" spans="1:9" x14ac:dyDescent="0.3">
      <c r="B4" s="18"/>
      <c r="C4" s="30"/>
      <c r="D4" s="30"/>
      <c r="E4" s="30"/>
      <c r="F4" s="30"/>
      <c r="G4" s="30"/>
      <c r="H4" s="30"/>
      <c r="I4" s="32"/>
    </row>
    <row r="5" spans="1:9" ht="46.5" customHeight="1" thickBot="1" x14ac:dyDescent="0.35">
      <c r="A5" s="15" t="s">
        <v>37</v>
      </c>
      <c r="B5" s="20"/>
      <c r="C5" s="80" t="s">
        <v>51</v>
      </c>
      <c r="D5" s="80"/>
      <c r="E5" s="33"/>
    </row>
    <row r="6" spans="1:9" ht="15" thickBot="1" x14ac:dyDescent="0.35">
      <c r="A6" s="30"/>
      <c r="B6" s="30"/>
      <c r="C6" s="30"/>
      <c r="D6" s="30"/>
    </row>
    <row r="7" spans="1:9" ht="18.600000000000001" thickBot="1" x14ac:dyDescent="0.35">
      <c r="A7" s="77" t="s">
        <v>43</v>
      </c>
      <c r="B7" s="78"/>
      <c r="C7" s="78"/>
      <c r="D7" s="78"/>
      <c r="E7" s="78"/>
      <c r="F7" s="78"/>
      <c r="G7" s="78"/>
      <c r="H7" s="79"/>
      <c r="I7" s="29"/>
    </row>
    <row r="8" spans="1:9" ht="29.4" thickBot="1" x14ac:dyDescent="0.35">
      <c r="A8" s="43" t="s">
        <v>12</v>
      </c>
      <c r="B8" s="44" t="s">
        <v>20</v>
      </c>
      <c r="C8" s="76" t="s">
        <v>14</v>
      </c>
      <c r="D8" s="76"/>
      <c r="E8" s="44" t="s">
        <v>18</v>
      </c>
      <c r="F8" s="45" t="s">
        <v>22</v>
      </c>
      <c r="G8" s="46" t="s">
        <v>33</v>
      </c>
      <c r="H8" s="47" t="s">
        <v>34</v>
      </c>
    </row>
    <row r="9" spans="1:9" ht="43.8" thickBot="1" x14ac:dyDescent="0.35">
      <c r="A9" s="72" t="s">
        <v>54</v>
      </c>
      <c r="B9" s="48" t="s">
        <v>11</v>
      </c>
      <c r="C9" s="48" t="s">
        <v>10</v>
      </c>
      <c r="D9" s="48" t="s">
        <v>9</v>
      </c>
      <c r="E9" s="48" t="s">
        <v>17</v>
      </c>
      <c r="F9" s="49" t="s">
        <v>23</v>
      </c>
      <c r="G9" s="50" t="s">
        <v>16</v>
      </c>
      <c r="H9" s="51" t="s">
        <v>40</v>
      </c>
    </row>
    <row r="10" spans="1:9" ht="21" customHeight="1" x14ac:dyDescent="0.3">
      <c r="C10" s="62"/>
      <c r="D10" s="16"/>
      <c r="E10" s="16"/>
      <c r="G10" s="18"/>
      <c r="H10" s="61"/>
      <c r="I10" s="16"/>
    </row>
    <row r="11" spans="1:9" ht="21" customHeight="1" x14ac:dyDescent="0.3">
      <c r="C11" s="62"/>
      <c r="D11" s="16"/>
      <c r="E11" s="16"/>
      <c r="G11" s="18"/>
      <c r="H11" s="61"/>
      <c r="I11" s="16"/>
    </row>
    <row r="12" spans="1:9" ht="21" customHeight="1" x14ac:dyDescent="0.3">
      <c r="C12" s="62"/>
      <c r="D12" s="16"/>
      <c r="E12" s="16"/>
      <c r="G12" s="18"/>
      <c r="H12" s="61"/>
      <c r="I12" s="16"/>
    </row>
    <row r="13" spans="1:9" ht="21" customHeight="1" x14ac:dyDescent="0.3">
      <c r="C13" s="62"/>
      <c r="D13" s="16"/>
      <c r="E13" s="62"/>
      <c r="G13" s="18"/>
      <c r="H13" s="61"/>
      <c r="I13" s="16"/>
    </row>
    <row r="14" spans="1:9" ht="21" customHeight="1" x14ac:dyDescent="0.3">
      <c r="C14" s="62"/>
      <c r="D14" s="16"/>
      <c r="E14" s="62"/>
      <c r="G14" s="18"/>
      <c r="H14" s="61"/>
      <c r="I14" s="16"/>
    </row>
    <row r="15" spans="1:9" ht="21" customHeight="1" x14ac:dyDescent="0.3">
      <c r="C15" s="62"/>
      <c r="D15" s="16"/>
      <c r="E15" s="62"/>
      <c r="G15" s="18"/>
      <c r="H15" s="61"/>
      <c r="I15" s="16"/>
    </row>
    <row r="16" spans="1:9" ht="21" customHeight="1" x14ac:dyDescent="0.3">
      <c r="C16" s="62"/>
      <c r="D16" s="16"/>
      <c r="E16" s="62"/>
      <c r="G16" s="18"/>
      <c r="H16" s="61"/>
      <c r="I16" s="16"/>
    </row>
    <row r="17" spans="1:9" ht="21" customHeight="1" x14ac:dyDescent="0.3">
      <c r="C17" s="62"/>
      <c r="D17" s="16"/>
      <c r="E17" s="62"/>
      <c r="G17" s="18"/>
      <c r="H17" s="61"/>
      <c r="I17" s="16"/>
    </row>
    <row r="18" spans="1:9" ht="21" customHeight="1" x14ac:dyDescent="0.3">
      <c r="C18" s="62"/>
      <c r="D18" s="16"/>
      <c r="E18" s="62"/>
      <c r="G18" s="18"/>
      <c r="H18" s="61"/>
      <c r="I18" s="16"/>
    </row>
    <row r="19" spans="1:9" ht="21" customHeight="1" x14ac:dyDescent="0.3">
      <c r="C19" s="62"/>
      <c r="D19" s="16"/>
      <c r="E19" s="62"/>
      <c r="G19" s="18"/>
      <c r="H19" s="61"/>
      <c r="I19" s="16"/>
    </row>
    <row r="20" spans="1:9" ht="21" customHeight="1" x14ac:dyDescent="0.3">
      <c r="C20" s="16"/>
      <c r="D20" s="16"/>
      <c r="E20" s="16"/>
      <c r="G20" s="18"/>
      <c r="H20" s="61"/>
      <c r="I20" s="16"/>
    </row>
    <row r="21" spans="1:9" ht="21" customHeight="1" x14ac:dyDescent="0.3">
      <c r="C21" s="16"/>
      <c r="D21" s="16"/>
      <c r="E21" s="16"/>
      <c r="G21" s="18"/>
      <c r="H21" s="61"/>
      <c r="I21" s="16"/>
    </row>
    <row r="22" spans="1:9" ht="21" customHeight="1" x14ac:dyDescent="0.3">
      <c r="C22" s="16"/>
      <c r="D22" s="16"/>
      <c r="E22" s="16"/>
      <c r="G22" s="18"/>
      <c r="H22" s="61"/>
      <c r="I22" s="16"/>
    </row>
    <row r="23" spans="1:9" ht="21" customHeight="1" x14ac:dyDescent="0.3">
      <c r="C23" s="16"/>
      <c r="D23" s="16"/>
      <c r="E23" s="16"/>
      <c r="G23" s="18"/>
      <c r="H23" s="61"/>
      <c r="I23" s="16"/>
    </row>
    <row r="24" spans="1:9" ht="21" customHeight="1" x14ac:dyDescent="0.3">
      <c r="C24" s="16"/>
      <c r="D24" s="16"/>
      <c r="E24" s="16"/>
      <c r="G24" s="18"/>
      <c r="H24" s="61"/>
      <c r="I24" s="16"/>
    </row>
    <row r="25" spans="1:9" ht="21" customHeight="1" x14ac:dyDescent="0.3">
      <c r="C25" s="16"/>
      <c r="D25" s="16"/>
      <c r="E25" s="16"/>
      <c r="G25" s="18"/>
      <c r="H25" s="61"/>
      <c r="I25" s="16"/>
    </row>
    <row r="26" spans="1:9" ht="21" customHeight="1" x14ac:dyDescent="0.3">
      <c r="C26" s="16"/>
      <c r="D26" s="16"/>
      <c r="E26" s="16"/>
      <c r="G26" s="18"/>
      <c r="H26" s="61"/>
      <c r="I26" s="16"/>
    </row>
    <row r="27" spans="1:9" ht="21" customHeight="1" x14ac:dyDescent="0.3">
      <c r="C27" s="16"/>
      <c r="D27" s="16"/>
      <c r="E27" s="16"/>
      <c r="G27" s="18"/>
      <c r="H27" s="61"/>
      <c r="I27" s="16"/>
    </row>
    <row r="28" spans="1:9" ht="21" customHeight="1" x14ac:dyDescent="0.3">
      <c r="C28" s="16"/>
      <c r="D28" s="16"/>
      <c r="E28" s="16"/>
      <c r="G28" s="18"/>
      <c r="H28" s="61"/>
      <c r="I28" s="16"/>
    </row>
    <row r="29" spans="1:9" x14ac:dyDescent="0.3">
      <c r="A29" s="75" t="s">
        <v>4</v>
      </c>
      <c r="B29" s="75"/>
      <c r="C29" s="75"/>
      <c r="D29" s="75"/>
      <c r="E29" s="75"/>
      <c r="F29" s="75"/>
      <c r="G29" s="75"/>
      <c r="H29" s="75"/>
      <c r="I29" s="31"/>
    </row>
    <row r="30" spans="1:9" x14ac:dyDescent="0.3">
      <c r="A30" s="15">
        <f>COUNT(A10:A28)</f>
        <v>0</v>
      </c>
      <c r="C30" s="15">
        <f>COUNT(C10:C28)</f>
        <v>0</v>
      </c>
      <c r="D30" s="15">
        <f>COUNT(D10:D28)</f>
        <v>0</v>
      </c>
      <c r="E30" s="15">
        <f>COUNT(E10:E28)</f>
        <v>0</v>
      </c>
      <c r="F30" s="15">
        <f>COUNTIF(F10:F28, "Y")</f>
        <v>0</v>
      </c>
    </row>
    <row r="31" spans="1:9" x14ac:dyDescent="0.3">
      <c r="A31" s="17"/>
      <c r="D31" s="16"/>
      <c r="E31" s="16"/>
    </row>
  </sheetData>
  <mergeCells count="7">
    <mergeCell ref="A1:I1"/>
    <mergeCell ref="A29:H29"/>
    <mergeCell ref="C8:D8"/>
    <mergeCell ref="A7:H7"/>
    <mergeCell ref="C5:D5"/>
    <mergeCell ref="C3:D3"/>
    <mergeCell ref="F3:G3"/>
  </mergeCells>
  <printOptions gridLines="1"/>
  <pageMargins left="0.7" right="0.7" top="0.75" bottom="0.75" header="0.3" footer="0.3"/>
  <pageSetup scale="81" fitToHeight="0" orientation="landscape" r:id="rId1"/>
  <headerFooter alignWithMargins="0">
    <oddHeader>&amp;LCity of Seattle - Quarterly Data Reporting for Taxi Associations, For-Hire Vehicle Companies and Transportation Network Companies</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B110"/>
  <sheetViews>
    <sheetView workbookViewId="0"/>
  </sheetViews>
  <sheetFormatPr defaultColWidth="8.88671875" defaultRowHeight="14.4" x14ac:dyDescent="0.3"/>
  <cols>
    <col min="1" max="1" width="23.6640625" style="15" customWidth="1"/>
    <col min="2" max="2" width="16.88671875" style="21" bestFit="1" customWidth="1"/>
    <col min="3" max="3" width="15.88671875" style="15" customWidth="1"/>
    <col min="4" max="16384" width="8.88671875" style="15"/>
  </cols>
  <sheetData>
    <row r="1" spans="1:2" ht="15" thickBot="1" x14ac:dyDescent="0.35">
      <c r="A1" s="26" t="s">
        <v>41</v>
      </c>
      <c r="B1" s="27" t="s">
        <v>13</v>
      </c>
    </row>
    <row r="2" spans="1:2" ht="15" thickBot="1" x14ac:dyDescent="0.35">
      <c r="A2" s="25" t="s">
        <v>42</v>
      </c>
      <c r="B2" s="19" t="s">
        <v>21</v>
      </c>
    </row>
    <row r="3" spans="1:2" x14ac:dyDescent="0.3">
      <c r="A3" s="24">
        <v>98001</v>
      </c>
      <c r="B3" s="22" t="e">
        <f>(COUNTIF('Trip Data Report - Comp Trips'!$C$10:$C$28, A3))/'Trip Data Report - Comp Trips'!$C$30</f>
        <v>#DIV/0!</v>
      </c>
    </row>
    <row r="4" spans="1:2" x14ac:dyDescent="0.3">
      <c r="A4" s="23">
        <v>98002</v>
      </c>
      <c r="B4" s="22" t="e">
        <f>(COUNTIF('Trip Data Report - Comp Trips'!$C$10:$C$28, A4))/'Trip Data Report - Comp Trips'!$C$30</f>
        <v>#DIV/0!</v>
      </c>
    </row>
    <row r="5" spans="1:2" x14ac:dyDescent="0.3">
      <c r="A5" s="23">
        <v>98003</v>
      </c>
      <c r="B5" s="22" t="e">
        <f>(COUNTIF('Trip Data Report - Comp Trips'!$C$10:$C$28, A5))/'Trip Data Report - Comp Trips'!$C$30</f>
        <v>#DIV/0!</v>
      </c>
    </row>
    <row r="6" spans="1:2" x14ac:dyDescent="0.3">
      <c r="A6" s="23">
        <v>98004</v>
      </c>
      <c r="B6" s="22" t="e">
        <f>(COUNTIF('Trip Data Report - Comp Trips'!$C$10:$C$28, A6))/'Trip Data Report - Comp Trips'!$C$30</f>
        <v>#DIV/0!</v>
      </c>
    </row>
    <row r="7" spans="1:2" x14ac:dyDescent="0.3">
      <c r="A7" s="23">
        <v>98005</v>
      </c>
      <c r="B7" s="22" t="e">
        <f>(COUNTIF('Trip Data Report - Comp Trips'!$C$10:$C$28, A7))/'Trip Data Report - Comp Trips'!$C$30</f>
        <v>#DIV/0!</v>
      </c>
    </row>
    <row r="8" spans="1:2" x14ac:dyDescent="0.3">
      <c r="A8" s="23">
        <v>98006</v>
      </c>
      <c r="B8" s="22" t="e">
        <f>(COUNTIF('Trip Data Report - Comp Trips'!$C$10:$C$28, A8))/'Trip Data Report - Comp Trips'!$C$30</f>
        <v>#DIV/0!</v>
      </c>
    </row>
    <row r="9" spans="1:2" x14ac:dyDescent="0.3">
      <c r="A9" s="23">
        <v>98007</v>
      </c>
      <c r="B9" s="22" t="e">
        <f>(COUNTIF('Trip Data Report - Comp Trips'!$C$10:$C$28, A9))/'Trip Data Report - Comp Trips'!$C$30</f>
        <v>#DIV/0!</v>
      </c>
    </row>
    <row r="10" spans="1:2" x14ac:dyDescent="0.3">
      <c r="A10" s="23">
        <v>98008</v>
      </c>
      <c r="B10" s="22" t="e">
        <f>(COUNTIF('Trip Data Report - Comp Trips'!$C$10:$C$28, A10))/'Trip Data Report - Comp Trips'!$C$30</f>
        <v>#DIV/0!</v>
      </c>
    </row>
    <row r="11" spans="1:2" x14ac:dyDescent="0.3">
      <c r="A11" s="23">
        <v>98009</v>
      </c>
      <c r="B11" s="22" t="e">
        <f>(COUNTIF('Trip Data Report - Comp Trips'!$C$10:$C$28, A11))/'Trip Data Report - Comp Trips'!$C$30</f>
        <v>#DIV/0!</v>
      </c>
    </row>
    <row r="12" spans="1:2" x14ac:dyDescent="0.3">
      <c r="A12" s="23">
        <v>98010</v>
      </c>
      <c r="B12" s="22" t="e">
        <f>(COUNTIF('Trip Data Report - Comp Trips'!$C$10:$C$28, A12))/'Trip Data Report - Comp Trips'!$C$30</f>
        <v>#DIV/0!</v>
      </c>
    </row>
    <row r="13" spans="1:2" x14ac:dyDescent="0.3">
      <c r="A13" s="23">
        <v>98011</v>
      </c>
      <c r="B13" s="22" t="e">
        <f>(COUNTIF('Trip Data Report - Comp Trips'!$C$10:$C$28, A13))/'Trip Data Report - Comp Trips'!$C$30</f>
        <v>#DIV/0!</v>
      </c>
    </row>
    <row r="14" spans="1:2" x14ac:dyDescent="0.3">
      <c r="A14" s="23">
        <v>98013</v>
      </c>
      <c r="B14" s="22" t="e">
        <f>(COUNTIF('Trip Data Report - Comp Trips'!$C$10:$C$28, A14))/'Trip Data Report - Comp Trips'!$C$30</f>
        <v>#DIV/0!</v>
      </c>
    </row>
    <row r="15" spans="1:2" x14ac:dyDescent="0.3">
      <c r="A15" s="23">
        <v>98014</v>
      </c>
      <c r="B15" s="22" t="e">
        <f>(COUNTIF('Trip Data Report - Comp Trips'!$C$10:$C$28, A15))/'Trip Data Report - Comp Trips'!$C$30</f>
        <v>#DIV/0!</v>
      </c>
    </row>
    <row r="16" spans="1:2" x14ac:dyDescent="0.3">
      <c r="A16" s="23">
        <v>98015</v>
      </c>
      <c r="B16" s="22" t="e">
        <f>(COUNTIF('Trip Data Report - Comp Trips'!$C$10:$C$28, A16))/'Trip Data Report - Comp Trips'!$C$30</f>
        <v>#DIV/0!</v>
      </c>
    </row>
    <row r="17" spans="1:2" x14ac:dyDescent="0.3">
      <c r="A17" s="23">
        <v>98019</v>
      </c>
      <c r="B17" s="22" t="e">
        <f>(COUNTIF('Trip Data Report - Comp Trips'!$C$10:$C$28, A17))/'Trip Data Report - Comp Trips'!$C$30</f>
        <v>#DIV/0!</v>
      </c>
    </row>
    <row r="18" spans="1:2" x14ac:dyDescent="0.3">
      <c r="A18" s="23">
        <v>98022</v>
      </c>
      <c r="B18" s="22" t="e">
        <f>(COUNTIF('Trip Data Report - Comp Trips'!$C$10:$C$28, A18))/'Trip Data Report - Comp Trips'!$C$30</f>
        <v>#DIV/0!</v>
      </c>
    </row>
    <row r="19" spans="1:2" x14ac:dyDescent="0.3">
      <c r="A19" s="23">
        <v>98023</v>
      </c>
      <c r="B19" s="22" t="e">
        <f>(COUNTIF('Trip Data Report - Comp Trips'!$C$10:$C$28, A19))/'Trip Data Report - Comp Trips'!$C$30</f>
        <v>#DIV/0!</v>
      </c>
    </row>
    <row r="20" spans="1:2" x14ac:dyDescent="0.3">
      <c r="A20" s="23">
        <v>98024</v>
      </c>
      <c r="B20" s="22" t="e">
        <f>(COUNTIF('Trip Data Report - Comp Trips'!$C$10:$C$28, A20))/'Trip Data Report - Comp Trips'!$C$30</f>
        <v>#DIV/0!</v>
      </c>
    </row>
    <row r="21" spans="1:2" x14ac:dyDescent="0.3">
      <c r="A21" s="23">
        <v>98025</v>
      </c>
      <c r="B21" s="22" t="e">
        <f>(COUNTIF('Trip Data Report - Comp Trips'!$C$10:$C$28, A21))/'Trip Data Report - Comp Trips'!$C$30</f>
        <v>#DIV/0!</v>
      </c>
    </row>
    <row r="22" spans="1:2" x14ac:dyDescent="0.3">
      <c r="A22" s="23">
        <v>98027</v>
      </c>
      <c r="B22" s="22" t="e">
        <f>(COUNTIF('Trip Data Report - Comp Trips'!$C$10:$C$28, A22))/'Trip Data Report - Comp Trips'!$C$30</f>
        <v>#DIV/0!</v>
      </c>
    </row>
    <row r="23" spans="1:2" x14ac:dyDescent="0.3">
      <c r="A23" s="23">
        <v>98028</v>
      </c>
      <c r="B23" s="22" t="e">
        <f>(COUNTIF('Trip Data Report - Comp Trips'!$C$10:$C$28, A23))/'Trip Data Report - Comp Trips'!$C$30</f>
        <v>#DIV/0!</v>
      </c>
    </row>
    <row r="24" spans="1:2" x14ac:dyDescent="0.3">
      <c r="A24" s="23">
        <v>98029</v>
      </c>
      <c r="B24" s="22" t="e">
        <f>(COUNTIF('Trip Data Report - Comp Trips'!$C$10:$C$28, A24))/'Trip Data Report - Comp Trips'!$C$30</f>
        <v>#DIV/0!</v>
      </c>
    </row>
    <row r="25" spans="1:2" x14ac:dyDescent="0.3">
      <c r="A25" s="23">
        <v>98030</v>
      </c>
      <c r="B25" s="22" t="e">
        <f>(COUNTIF('Trip Data Report - Comp Trips'!$C$10:$C$28, A25))/'Trip Data Report - Comp Trips'!$C$30</f>
        <v>#DIV/0!</v>
      </c>
    </row>
    <row r="26" spans="1:2" x14ac:dyDescent="0.3">
      <c r="A26" s="23">
        <v>98031</v>
      </c>
      <c r="B26" s="22" t="e">
        <f>(COUNTIF('Trip Data Report - Comp Trips'!$C$10:$C$28, A26))/'Trip Data Report - Comp Trips'!$C$30</f>
        <v>#DIV/0!</v>
      </c>
    </row>
    <row r="27" spans="1:2" x14ac:dyDescent="0.3">
      <c r="A27" s="23">
        <v>98032</v>
      </c>
      <c r="B27" s="22" t="e">
        <f>(COUNTIF('Trip Data Report - Comp Trips'!$C$10:$C$28, A27))/'Trip Data Report - Comp Trips'!$C$30</f>
        <v>#DIV/0!</v>
      </c>
    </row>
    <row r="28" spans="1:2" x14ac:dyDescent="0.3">
      <c r="A28" s="23">
        <v>98033</v>
      </c>
      <c r="B28" s="22" t="e">
        <f>(COUNTIF('Trip Data Report - Comp Trips'!$C$10:$C$28, A28))/'Trip Data Report - Comp Trips'!$C$30</f>
        <v>#DIV/0!</v>
      </c>
    </row>
    <row r="29" spans="1:2" x14ac:dyDescent="0.3">
      <c r="A29" s="23">
        <v>98034</v>
      </c>
      <c r="B29" s="22" t="e">
        <f>(COUNTIF('Trip Data Report - Comp Trips'!$C$10:$C$28, A29))/'Trip Data Report - Comp Trips'!$C$30</f>
        <v>#DIV/0!</v>
      </c>
    </row>
    <row r="30" spans="1:2" x14ac:dyDescent="0.3">
      <c r="A30" s="23">
        <v>98035</v>
      </c>
      <c r="B30" s="22" t="e">
        <f>(COUNTIF('Trip Data Report - Comp Trips'!$C$10:$C$28, A30))/'Trip Data Report - Comp Trips'!$C$30</f>
        <v>#DIV/0!</v>
      </c>
    </row>
    <row r="31" spans="1:2" x14ac:dyDescent="0.3">
      <c r="A31" s="23">
        <v>98038</v>
      </c>
      <c r="B31" s="22" t="e">
        <f>(COUNTIF('Trip Data Report - Comp Trips'!$C$10:$C$28, A31))/'Trip Data Report - Comp Trips'!$C$30</f>
        <v>#DIV/0!</v>
      </c>
    </row>
    <row r="32" spans="1:2" x14ac:dyDescent="0.3">
      <c r="A32" s="23">
        <v>98039</v>
      </c>
      <c r="B32" s="22" t="e">
        <f>(COUNTIF('Trip Data Report - Comp Trips'!$C$10:$C$28, A32))/'Trip Data Report - Comp Trips'!$C$30</f>
        <v>#DIV/0!</v>
      </c>
    </row>
    <row r="33" spans="1:2" x14ac:dyDescent="0.3">
      <c r="A33" s="23">
        <v>98040</v>
      </c>
      <c r="B33" s="22" t="e">
        <f>(COUNTIF('Trip Data Report - Comp Trips'!$C$10:$C$28, A33))/'Trip Data Report - Comp Trips'!$C$30</f>
        <v>#DIV/0!</v>
      </c>
    </row>
    <row r="34" spans="1:2" x14ac:dyDescent="0.3">
      <c r="A34" s="23">
        <v>98041</v>
      </c>
      <c r="B34" s="22" t="e">
        <f>(COUNTIF('Trip Data Report - Comp Trips'!$C$10:$C$28, A34))/'Trip Data Report - Comp Trips'!$C$30</f>
        <v>#DIV/0!</v>
      </c>
    </row>
    <row r="35" spans="1:2" x14ac:dyDescent="0.3">
      <c r="A35" s="23">
        <v>98042</v>
      </c>
      <c r="B35" s="22" t="e">
        <f>(COUNTIF('Trip Data Report - Comp Trips'!$C$10:$C$28, A35))/'Trip Data Report - Comp Trips'!$C$30</f>
        <v>#DIV/0!</v>
      </c>
    </row>
    <row r="36" spans="1:2" x14ac:dyDescent="0.3">
      <c r="A36" s="23">
        <v>98045</v>
      </c>
      <c r="B36" s="22" t="e">
        <f>(COUNTIF('Trip Data Report - Comp Trips'!$C$10:$C$28, A36))/'Trip Data Report - Comp Trips'!$C$30</f>
        <v>#DIV/0!</v>
      </c>
    </row>
    <row r="37" spans="1:2" x14ac:dyDescent="0.3">
      <c r="A37" s="23">
        <v>98047</v>
      </c>
      <c r="B37" s="22" t="e">
        <f>(COUNTIF('Trip Data Report - Comp Trips'!$C$10:$C$28, A37))/'Trip Data Report - Comp Trips'!$C$30</f>
        <v>#DIV/0!</v>
      </c>
    </row>
    <row r="38" spans="1:2" x14ac:dyDescent="0.3">
      <c r="A38" s="23">
        <v>98050</v>
      </c>
      <c r="B38" s="22" t="e">
        <f>(COUNTIF('Trip Data Report - Comp Trips'!$C$10:$C$28, A38))/'Trip Data Report - Comp Trips'!$C$30</f>
        <v>#DIV/0!</v>
      </c>
    </row>
    <row r="39" spans="1:2" x14ac:dyDescent="0.3">
      <c r="A39" s="23">
        <v>98051</v>
      </c>
      <c r="B39" s="22" t="e">
        <f>(COUNTIF('Trip Data Report - Comp Trips'!$C$10:$C$28, A39))/'Trip Data Report - Comp Trips'!$C$30</f>
        <v>#DIV/0!</v>
      </c>
    </row>
    <row r="40" spans="1:2" x14ac:dyDescent="0.3">
      <c r="A40" s="23">
        <v>98052</v>
      </c>
      <c r="B40" s="22" t="e">
        <f>(COUNTIF('Trip Data Report - Comp Trips'!$C$10:$C$28, A40))/'Trip Data Report - Comp Trips'!$C$30</f>
        <v>#DIV/0!</v>
      </c>
    </row>
    <row r="41" spans="1:2" x14ac:dyDescent="0.3">
      <c r="A41" s="23">
        <v>98053</v>
      </c>
      <c r="B41" s="22" t="e">
        <f>(COUNTIF('Trip Data Report - Comp Trips'!$C$10:$C$28, A41))/'Trip Data Report - Comp Trips'!$C$30</f>
        <v>#DIV/0!</v>
      </c>
    </row>
    <row r="42" spans="1:2" x14ac:dyDescent="0.3">
      <c r="A42" s="23">
        <v>98054</v>
      </c>
      <c r="B42" s="22" t="e">
        <f>(COUNTIF('Trip Data Report - Comp Trips'!$C$10:$C$28, A42))/'Trip Data Report - Comp Trips'!$C$30</f>
        <v>#DIV/0!</v>
      </c>
    </row>
    <row r="43" spans="1:2" x14ac:dyDescent="0.3">
      <c r="A43" s="23">
        <v>98055</v>
      </c>
      <c r="B43" s="22" t="e">
        <f>(COUNTIF('Trip Data Report - Comp Trips'!$C$10:$C$28, A43))/'Trip Data Report - Comp Trips'!$C$30</f>
        <v>#DIV/0!</v>
      </c>
    </row>
    <row r="44" spans="1:2" x14ac:dyDescent="0.3">
      <c r="A44" s="23">
        <v>98056</v>
      </c>
      <c r="B44" s="22" t="e">
        <f>(COUNTIF('Trip Data Report - Comp Trips'!$C$10:$C$28, A44))/'Trip Data Report - Comp Trips'!$C$30</f>
        <v>#DIV/0!</v>
      </c>
    </row>
    <row r="45" spans="1:2" x14ac:dyDescent="0.3">
      <c r="A45" s="23">
        <v>98057</v>
      </c>
      <c r="B45" s="22" t="e">
        <f>(COUNTIF('Trip Data Report - Comp Trips'!$C$10:$C$28, A45))/'Trip Data Report - Comp Trips'!$C$30</f>
        <v>#DIV/0!</v>
      </c>
    </row>
    <row r="46" spans="1:2" x14ac:dyDescent="0.3">
      <c r="A46" s="23">
        <v>98058</v>
      </c>
      <c r="B46" s="22" t="e">
        <f>(COUNTIF('Trip Data Report - Comp Trips'!$C$10:$C$28, A46))/'Trip Data Report - Comp Trips'!$C$30</f>
        <v>#DIV/0!</v>
      </c>
    </row>
    <row r="47" spans="1:2" x14ac:dyDescent="0.3">
      <c r="A47" s="23">
        <v>98059</v>
      </c>
      <c r="B47" s="22" t="e">
        <f>(COUNTIF('Trip Data Report - Comp Trips'!$C$10:$C$28, A47))/'Trip Data Report - Comp Trips'!$C$30</f>
        <v>#DIV/0!</v>
      </c>
    </row>
    <row r="48" spans="1:2" x14ac:dyDescent="0.3">
      <c r="A48" s="23">
        <v>98062</v>
      </c>
      <c r="B48" s="22" t="e">
        <f>(COUNTIF('Trip Data Report - Comp Trips'!$C$10:$C$28, A48))/'Trip Data Report - Comp Trips'!$C$30</f>
        <v>#DIV/0!</v>
      </c>
    </row>
    <row r="49" spans="1:2" x14ac:dyDescent="0.3">
      <c r="A49" s="23">
        <v>98063</v>
      </c>
      <c r="B49" s="22" t="e">
        <f>(COUNTIF('Trip Data Report - Comp Trips'!$C$10:$C$28, A49))/'Trip Data Report - Comp Trips'!$C$30</f>
        <v>#DIV/0!</v>
      </c>
    </row>
    <row r="50" spans="1:2" x14ac:dyDescent="0.3">
      <c r="A50" s="23">
        <v>98064</v>
      </c>
      <c r="B50" s="22" t="e">
        <f>(COUNTIF('Trip Data Report - Comp Trips'!$C$10:$C$28, A50))/'Trip Data Report - Comp Trips'!$C$30</f>
        <v>#DIV/0!</v>
      </c>
    </row>
    <row r="51" spans="1:2" x14ac:dyDescent="0.3">
      <c r="A51" s="23">
        <v>98065</v>
      </c>
      <c r="B51" s="22" t="e">
        <f>(COUNTIF('Trip Data Report - Comp Trips'!$C$10:$C$28, A51))/'Trip Data Report - Comp Trips'!$C$30</f>
        <v>#DIV/0!</v>
      </c>
    </row>
    <row r="52" spans="1:2" x14ac:dyDescent="0.3">
      <c r="A52" s="23">
        <v>98068</v>
      </c>
      <c r="B52" s="22" t="e">
        <f>(COUNTIF('Trip Data Report - Comp Trips'!$C$10:$C$28, A52))/'Trip Data Report - Comp Trips'!$C$30</f>
        <v>#DIV/0!</v>
      </c>
    </row>
    <row r="53" spans="1:2" x14ac:dyDescent="0.3">
      <c r="A53" s="23">
        <v>98070</v>
      </c>
      <c r="B53" s="22" t="e">
        <f>(COUNTIF('Trip Data Report - Comp Trips'!$C$10:$C$28, A53))/'Trip Data Report - Comp Trips'!$C$30</f>
        <v>#DIV/0!</v>
      </c>
    </row>
    <row r="54" spans="1:2" x14ac:dyDescent="0.3">
      <c r="A54" s="23">
        <v>98071</v>
      </c>
      <c r="B54" s="22" t="e">
        <f>(COUNTIF('Trip Data Report - Comp Trips'!$C$10:$C$28, A54))/'Trip Data Report - Comp Trips'!$C$30</f>
        <v>#DIV/0!</v>
      </c>
    </row>
    <row r="55" spans="1:2" x14ac:dyDescent="0.3">
      <c r="A55" s="23">
        <v>98072</v>
      </c>
      <c r="B55" s="22" t="e">
        <f>(COUNTIF('Trip Data Report - Comp Trips'!$C$10:$C$28, A55))/'Trip Data Report - Comp Trips'!$C$30</f>
        <v>#DIV/0!</v>
      </c>
    </row>
    <row r="56" spans="1:2" x14ac:dyDescent="0.3">
      <c r="A56" s="23">
        <v>98073</v>
      </c>
      <c r="B56" s="22" t="e">
        <f>(COUNTIF('Trip Data Report - Comp Trips'!$C$10:$C$28, A56))/'Trip Data Report - Comp Trips'!$C$30</f>
        <v>#DIV/0!</v>
      </c>
    </row>
    <row r="57" spans="1:2" x14ac:dyDescent="0.3">
      <c r="A57" s="23">
        <v>98074</v>
      </c>
      <c r="B57" s="22" t="e">
        <f>(COUNTIF('Trip Data Report - Comp Trips'!$C$10:$C$28, A57))/'Trip Data Report - Comp Trips'!$C$30</f>
        <v>#DIV/0!</v>
      </c>
    </row>
    <row r="58" spans="1:2" x14ac:dyDescent="0.3">
      <c r="A58" s="23">
        <v>98075</v>
      </c>
      <c r="B58" s="22" t="e">
        <f>(COUNTIF('Trip Data Report - Comp Trips'!$C$10:$C$28, A58))/'Trip Data Report - Comp Trips'!$C$30</f>
        <v>#DIV/0!</v>
      </c>
    </row>
    <row r="59" spans="1:2" x14ac:dyDescent="0.3">
      <c r="A59" s="23">
        <v>98083</v>
      </c>
      <c r="B59" s="22" t="e">
        <f>(COUNTIF('Trip Data Report - Comp Trips'!$C$10:$C$28, A59))/'Trip Data Report - Comp Trips'!$C$30</f>
        <v>#DIV/0!</v>
      </c>
    </row>
    <row r="60" spans="1:2" x14ac:dyDescent="0.3">
      <c r="A60" s="69">
        <v>98092</v>
      </c>
      <c r="B60" s="22" t="e">
        <f>(COUNTIF('Trip Data Report - Comp Trips'!$C$10:$C$28, A60))/'Trip Data Report - Comp Trips'!$C$30</f>
        <v>#DIV/0!</v>
      </c>
    </row>
    <row r="61" spans="1:2" x14ac:dyDescent="0.3">
      <c r="A61" s="69">
        <v>98093</v>
      </c>
      <c r="B61" s="22" t="e">
        <f>(COUNTIF('Trip Data Report - Comp Trips'!$C$10:$C$28, A61))/'Trip Data Report - Comp Trips'!$C$30</f>
        <v>#DIV/0!</v>
      </c>
    </row>
    <row r="62" spans="1:2" x14ac:dyDescent="0.3">
      <c r="A62" s="69">
        <v>98101</v>
      </c>
      <c r="B62" s="22" t="e">
        <f>(COUNTIF('Trip Data Report - Comp Trips'!$C$10:$C$28, A62))/'Trip Data Report - Comp Trips'!$C$30</f>
        <v>#DIV/0!</v>
      </c>
    </row>
    <row r="63" spans="1:2" x14ac:dyDescent="0.3">
      <c r="A63" s="69">
        <v>98102</v>
      </c>
      <c r="B63" s="22" t="e">
        <f>(COUNTIF('Trip Data Report - Comp Trips'!$C$10:$C$28, A63))/'Trip Data Report - Comp Trips'!$C$30</f>
        <v>#DIV/0!</v>
      </c>
    </row>
    <row r="64" spans="1:2" x14ac:dyDescent="0.3">
      <c r="A64" s="69">
        <v>98103</v>
      </c>
      <c r="B64" s="22" t="e">
        <f>(COUNTIF('Trip Data Report - Comp Trips'!$C$10:$C$28, A64))/'Trip Data Report - Comp Trips'!$C$30</f>
        <v>#DIV/0!</v>
      </c>
    </row>
    <row r="65" spans="1:2" x14ac:dyDescent="0.3">
      <c r="A65" s="69">
        <v>98104</v>
      </c>
      <c r="B65" s="22" t="e">
        <f>(COUNTIF('Trip Data Report - Comp Trips'!$C$10:$C$28, A65))/'Trip Data Report - Comp Trips'!$C$30</f>
        <v>#DIV/0!</v>
      </c>
    </row>
    <row r="66" spans="1:2" x14ac:dyDescent="0.3">
      <c r="A66" s="69">
        <v>98105</v>
      </c>
      <c r="B66" s="22" t="e">
        <f>(COUNTIF('Trip Data Report - Comp Trips'!$C$10:$C$28, A66))/'Trip Data Report - Comp Trips'!$C$30</f>
        <v>#DIV/0!</v>
      </c>
    </row>
    <row r="67" spans="1:2" x14ac:dyDescent="0.3">
      <c r="A67" s="69">
        <v>98106</v>
      </c>
      <c r="B67" s="22" t="e">
        <f>(COUNTIF('Trip Data Report - Comp Trips'!$C$10:$C$28, A67))/'Trip Data Report - Comp Trips'!$C$30</f>
        <v>#DIV/0!</v>
      </c>
    </row>
    <row r="68" spans="1:2" x14ac:dyDescent="0.3">
      <c r="A68" s="69">
        <v>98107</v>
      </c>
      <c r="B68" s="22" t="e">
        <f>(COUNTIF('Trip Data Report - Comp Trips'!$C$10:$C$28, A68))/'Trip Data Report - Comp Trips'!$C$30</f>
        <v>#DIV/0!</v>
      </c>
    </row>
    <row r="69" spans="1:2" x14ac:dyDescent="0.3">
      <c r="A69" s="69">
        <v>98108</v>
      </c>
      <c r="B69" s="22" t="e">
        <f>(COUNTIF('Trip Data Report - Comp Trips'!$C$10:$C$28, A69))/'Trip Data Report - Comp Trips'!$C$30</f>
        <v>#DIV/0!</v>
      </c>
    </row>
    <row r="70" spans="1:2" x14ac:dyDescent="0.3">
      <c r="A70" s="69">
        <v>98109</v>
      </c>
      <c r="B70" s="22" t="e">
        <f>(COUNTIF('Trip Data Report - Comp Trips'!$C$10:$C$28, A70))/'Trip Data Report - Comp Trips'!$C$30</f>
        <v>#DIV/0!</v>
      </c>
    </row>
    <row r="71" spans="1:2" x14ac:dyDescent="0.3">
      <c r="A71" s="69">
        <v>98111</v>
      </c>
      <c r="B71" s="22" t="e">
        <f>(COUNTIF('Trip Data Report - Comp Trips'!$C$10:$C$28, A71))/'Trip Data Report - Comp Trips'!$C$30</f>
        <v>#DIV/0!</v>
      </c>
    </row>
    <row r="72" spans="1:2" x14ac:dyDescent="0.3">
      <c r="A72" s="69">
        <v>98112</v>
      </c>
      <c r="B72" s="22" t="e">
        <f>(COUNTIF('Trip Data Report - Comp Trips'!$C$10:$C$28, A72))/'Trip Data Report - Comp Trips'!$C$30</f>
        <v>#DIV/0!</v>
      </c>
    </row>
    <row r="73" spans="1:2" x14ac:dyDescent="0.3">
      <c r="A73" s="69">
        <v>98114</v>
      </c>
      <c r="B73" s="22" t="e">
        <f>(COUNTIF('Trip Data Report - Comp Trips'!$C$10:$C$28, A73))/'Trip Data Report - Comp Trips'!$C$30</f>
        <v>#DIV/0!</v>
      </c>
    </row>
    <row r="74" spans="1:2" x14ac:dyDescent="0.3">
      <c r="A74" s="69">
        <v>98115</v>
      </c>
      <c r="B74" s="22" t="e">
        <f>(COUNTIF('Trip Data Report - Comp Trips'!$C$10:$C$28, A74))/'Trip Data Report - Comp Trips'!$C$30</f>
        <v>#DIV/0!</v>
      </c>
    </row>
    <row r="75" spans="1:2" x14ac:dyDescent="0.3">
      <c r="A75" s="69">
        <v>98116</v>
      </c>
      <c r="B75" s="22" t="e">
        <f>(COUNTIF('Trip Data Report - Comp Trips'!$C$10:$C$28, A75))/'Trip Data Report - Comp Trips'!$C$30</f>
        <v>#DIV/0!</v>
      </c>
    </row>
    <row r="76" spans="1:2" x14ac:dyDescent="0.3">
      <c r="A76" s="69">
        <v>98117</v>
      </c>
      <c r="B76" s="22" t="e">
        <f>(COUNTIF('Trip Data Report - Comp Trips'!$C$10:$C$28, A76))/'Trip Data Report - Comp Trips'!$C$30</f>
        <v>#DIV/0!</v>
      </c>
    </row>
    <row r="77" spans="1:2" x14ac:dyDescent="0.3">
      <c r="A77" s="69">
        <v>98118</v>
      </c>
      <c r="B77" s="22" t="e">
        <f>(COUNTIF('Trip Data Report - Comp Trips'!$C$10:$C$28, A77))/'Trip Data Report - Comp Trips'!$C$30</f>
        <v>#DIV/0!</v>
      </c>
    </row>
    <row r="78" spans="1:2" x14ac:dyDescent="0.3">
      <c r="A78" s="69">
        <v>98119</v>
      </c>
      <c r="B78" s="22" t="e">
        <f>(COUNTIF('Trip Data Report - Comp Trips'!$C$10:$C$28, A78))/'Trip Data Report - Comp Trips'!$C$30</f>
        <v>#DIV/0!</v>
      </c>
    </row>
    <row r="79" spans="1:2" x14ac:dyDescent="0.3">
      <c r="A79" s="69">
        <v>98121</v>
      </c>
      <c r="B79" s="22" t="e">
        <f>(COUNTIF('Trip Data Report - Comp Trips'!$C$10:$C$28, A79))/'Trip Data Report - Comp Trips'!$C$30</f>
        <v>#DIV/0!</v>
      </c>
    </row>
    <row r="80" spans="1:2" x14ac:dyDescent="0.3">
      <c r="A80" s="69">
        <v>98122</v>
      </c>
      <c r="B80" s="22" t="e">
        <f>(COUNTIF('Trip Data Report - Comp Trips'!$C$10:$C$28, A80))/'Trip Data Report - Comp Trips'!$C$30</f>
        <v>#DIV/0!</v>
      </c>
    </row>
    <row r="81" spans="1:2" x14ac:dyDescent="0.3">
      <c r="A81" s="69">
        <v>98124</v>
      </c>
      <c r="B81" s="22" t="e">
        <f>(COUNTIF('Trip Data Report - Comp Trips'!$C$10:$C$28, A81))/'Trip Data Report - Comp Trips'!$C$30</f>
        <v>#DIV/0!</v>
      </c>
    </row>
    <row r="82" spans="1:2" x14ac:dyDescent="0.3">
      <c r="A82" s="69">
        <v>98125</v>
      </c>
      <c r="B82" s="22" t="e">
        <f>(COUNTIF('Trip Data Report - Comp Trips'!$C$10:$C$28, A82))/'Trip Data Report - Comp Trips'!$C$30</f>
        <v>#DIV/0!</v>
      </c>
    </row>
    <row r="83" spans="1:2" x14ac:dyDescent="0.3">
      <c r="A83" s="69">
        <v>98126</v>
      </c>
      <c r="B83" s="22" t="e">
        <f>(COUNTIF('Trip Data Report - Comp Trips'!$C$10:$C$28, A83))/'Trip Data Report - Comp Trips'!$C$30</f>
        <v>#DIV/0!</v>
      </c>
    </row>
    <row r="84" spans="1:2" x14ac:dyDescent="0.3">
      <c r="A84" s="69">
        <v>98131</v>
      </c>
      <c r="B84" s="22" t="e">
        <f>(COUNTIF('Trip Data Report - Comp Trips'!$C$10:$C$28, A84))/'Trip Data Report - Comp Trips'!$C$30</f>
        <v>#DIV/0!</v>
      </c>
    </row>
    <row r="85" spans="1:2" x14ac:dyDescent="0.3">
      <c r="A85" s="69">
        <v>98132</v>
      </c>
      <c r="B85" s="22" t="e">
        <f>(COUNTIF('Trip Data Report - Comp Trips'!$C$10:$C$28, A85))/'Trip Data Report - Comp Trips'!$C$30</f>
        <v>#DIV/0!</v>
      </c>
    </row>
    <row r="86" spans="1:2" x14ac:dyDescent="0.3">
      <c r="A86" s="69">
        <v>98133</v>
      </c>
      <c r="B86" s="22" t="e">
        <f>(COUNTIF('Trip Data Report - Comp Trips'!$C$10:$C$28, A86))/'Trip Data Report - Comp Trips'!$C$30</f>
        <v>#DIV/0!</v>
      </c>
    </row>
    <row r="87" spans="1:2" x14ac:dyDescent="0.3">
      <c r="A87" s="69">
        <v>98134</v>
      </c>
      <c r="B87" s="22" t="e">
        <f>(COUNTIF('Trip Data Report - Comp Trips'!$C$10:$C$28, A87))/'Trip Data Report - Comp Trips'!$C$30</f>
        <v>#DIV/0!</v>
      </c>
    </row>
    <row r="88" spans="1:2" x14ac:dyDescent="0.3">
      <c r="A88" s="69">
        <v>98136</v>
      </c>
      <c r="B88" s="22" t="e">
        <f>(COUNTIF('Trip Data Report - Comp Trips'!$C$10:$C$28, A88))/'Trip Data Report - Comp Trips'!$C$30</f>
        <v>#DIV/0!</v>
      </c>
    </row>
    <row r="89" spans="1:2" x14ac:dyDescent="0.3">
      <c r="A89" s="69">
        <v>98138</v>
      </c>
      <c r="B89" s="22" t="e">
        <f>(COUNTIF('Trip Data Report - Comp Trips'!$C$10:$C$28, A89))/'Trip Data Report - Comp Trips'!$C$30</f>
        <v>#DIV/0!</v>
      </c>
    </row>
    <row r="90" spans="1:2" x14ac:dyDescent="0.3">
      <c r="A90" s="69">
        <v>98144</v>
      </c>
      <c r="B90" s="22" t="e">
        <f>(COUNTIF('Trip Data Report - Comp Trips'!$C$10:$C$28, A90))/'Trip Data Report - Comp Trips'!$C$30</f>
        <v>#DIV/0!</v>
      </c>
    </row>
    <row r="91" spans="1:2" x14ac:dyDescent="0.3">
      <c r="A91" s="69">
        <v>98145</v>
      </c>
      <c r="B91" s="22" t="e">
        <f>(COUNTIF('Trip Data Report - Comp Trips'!$C$10:$C$28, A91))/'Trip Data Report - Comp Trips'!$C$30</f>
        <v>#DIV/0!</v>
      </c>
    </row>
    <row r="92" spans="1:2" x14ac:dyDescent="0.3">
      <c r="A92" s="69">
        <v>98146</v>
      </c>
      <c r="B92" s="22" t="e">
        <f>(COUNTIF('Trip Data Report - Comp Trips'!$C$10:$C$28, A92))/'Trip Data Report - Comp Trips'!$C$30</f>
        <v>#DIV/0!</v>
      </c>
    </row>
    <row r="93" spans="1:2" x14ac:dyDescent="0.3">
      <c r="A93" s="69">
        <v>98148</v>
      </c>
      <c r="B93" s="22" t="e">
        <f>(COUNTIF('Trip Data Report - Comp Trips'!$C$10:$C$28, A93))/'Trip Data Report - Comp Trips'!$C$30</f>
        <v>#DIV/0!</v>
      </c>
    </row>
    <row r="94" spans="1:2" x14ac:dyDescent="0.3">
      <c r="A94" s="69">
        <v>98154</v>
      </c>
      <c r="B94" s="22" t="e">
        <f>(COUNTIF('Trip Data Report - Comp Trips'!$C$10:$C$28, A94))/'Trip Data Report - Comp Trips'!$C$30</f>
        <v>#DIV/0!</v>
      </c>
    </row>
    <row r="95" spans="1:2" x14ac:dyDescent="0.3">
      <c r="A95" s="69">
        <v>98155</v>
      </c>
      <c r="B95" s="22" t="e">
        <f>(COUNTIF('Trip Data Report - Comp Trips'!$C$10:$C$28, A95))/'Trip Data Report - Comp Trips'!$C$30</f>
        <v>#DIV/0!</v>
      </c>
    </row>
    <row r="96" spans="1:2" x14ac:dyDescent="0.3">
      <c r="A96" s="69">
        <v>98158</v>
      </c>
      <c r="B96" s="22" t="e">
        <f>(COUNTIF('Trip Data Report - Comp Trips'!$C$10:$C$28, A96))/'Trip Data Report - Comp Trips'!$C$30</f>
        <v>#DIV/0!</v>
      </c>
    </row>
    <row r="97" spans="1:2" x14ac:dyDescent="0.3">
      <c r="A97" s="69">
        <v>98160</v>
      </c>
      <c r="B97" s="22" t="e">
        <f>(COUNTIF('Trip Data Report - Comp Trips'!$C$10:$C$28, A97))/'Trip Data Report - Comp Trips'!$C$30</f>
        <v>#DIV/0!</v>
      </c>
    </row>
    <row r="98" spans="1:2" x14ac:dyDescent="0.3">
      <c r="A98" s="69">
        <v>98161</v>
      </c>
      <c r="B98" s="22" t="e">
        <f>(COUNTIF('Trip Data Report - Comp Trips'!$C$10:$C$28, A98))/'Trip Data Report - Comp Trips'!$C$30</f>
        <v>#DIV/0!</v>
      </c>
    </row>
    <row r="99" spans="1:2" x14ac:dyDescent="0.3">
      <c r="A99" s="69">
        <v>98164</v>
      </c>
      <c r="B99" s="22" t="e">
        <f>(COUNTIF('Trip Data Report - Comp Trips'!$C$10:$C$28, A99))/'Trip Data Report - Comp Trips'!$C$30</f>
        <v>#DIV/0!</v>
      </c>
    </row>
    <row r="100" spans="1:2" x14ac:dyDescent="0.3">
      <c r="A100" s="69">
        <v>98166</v>
      </c>
      <c r="B100" s="22" t="e">
        <f>(COUNTIF('Trip Data Report - Comp Trips'!$C$10:$C$28, A100))/'Trip Data Report - Comp Trips'!$C$30</f>
        <v>#DIV/0!</v>
      </c>
    </row>
    <row r="101" spans="1:2" x14ac:dyDescent="0.3">
      <c r="A101" s="69">
        <v>98168</v>
      </c>
      <c r="B101" s="22" t="e">
        <f>(COUNTIF('Trip Data Report - Comp Trips'!$C$10:$C$28, A101))/'Trip Data Report - Comp Trips'!$C$30</f>
        <v>#DIV/0!</v>
      </c>
    </row>
    <row r="102" spans="1:2" x14ac:dyDescent="0.3">
      <c r="A102" s="69">
        <v>98171</v>
      </c>
      <c r="B102" s="22" t="e">
        <f>(COUNTIF('Trip Data Report - Comp Trips'!$C$10:$C$28, A102))/'Trip Data Report - Comp Trips'!$C$30</f>
        <v>#DIV/0!</v>
      </c>
    </row>
    <row r="103" spans="1:2" x14ac:dyDescent="0.3">
      <c r="A103" s="69">
        <v>98174</v>
      </c>
      <c r="B103" s="22" t="e">
        <f>(COUNTIF('Trip Data Report - Comp Trips'!$C$10:$C$28, A103))/'Trip Data Report - Comp Trips'!$C$30</f>
        <v>#DIV/0!</v>
      </c>
    </row>
    <row r="104" spans="1:2" x14ac:dyDescent="0.3">
      <c r="A104" s="69">
        <v>98177</v>
      </c>
      <c r="B104" s="22" t="e">
        <f>(COUNTIF('Trip Data Report - Comp Trips'!$C$10:$C$28, A104))/'Trip Data Report - Comp Trips'!$C$30</f>
        <v>#DIV/0!</v>
      </c>
    </row>
    <row r="105" spans="1:2" x14ac:dyDescent="0.3">
      <c r="A105" s="69">
        <v>98178</v>
      </c>
      <c r="B105" s="22" t="e">
        <f>(COUNTIF('Trip Data Report - Comp Trips'!$C$10:$C$28, A105))/'Trip Data Report - Comp Trips'!$C$30</f>
        <v>#DIV/0!</v>
      </c>
    </row>
    <row r="106" spans="1:2" x14ac:dyDescent="0.3">
      <c r="A106" s="69">
        <v>98188</v>
      </c>
      <c r="B106" s="22" t="e">
        <f>(COUNTIF('Trip Data Report - Comp Trips'!$C$10:$C$28, A106))/'Trip Data Report - Comp Trips'!$C$30</f>
        <v>#DIV/0!</v>
      </c>
    </row>
    <row r="107" spans="1:2" x14ac:dyDescent="0.3">
      <c r="A107" s="69">
        <v>98198</v>
      </c>
      <c r="B107" s="22" t="e">
        <f>(COUNTIF('Trip Data Report - Comp Trips'!$C$10:$C$28, A107))/'Trip Data Report - Comp Trips'!$C$30</f>
        <v>#DIV/0!</v>
      </c>
    </row>
    <row r="108" spans="1:2" x14ac:dyDescent="0.3">
      <c r="A108" s="69">
        <v>98199</v>
      </c>
      <c r="B108" s="22" t="e">
        <f>(COUNTIF('Trip Data Report - Comp Trips'!$C$10:$C$28, A108))/'Trip Data Report - Comp Trips'!$C$30</f>
        <v>#DIV/0!</v>
      </c>
    </row>
    <row r="109" spans="1:2" x14ac:dyDescent="0.3">
      <c r="A109" s="69">
        <v>98224</v>
      </c>
      <c r="B109" s="22" t="e">
        <f>(COUNTIF('Trip Data Report - Comp Trips'!$C$10:$C$28, A109))/'Trip Data Report - Comp Trips'!$C$30</f>
        <v>#DIV/0!</v>
      </c>
    </row>
    <row r="110" spans="1:2" x14ac:dyDescent="0.3">
      <c r="A110" s="69">
        <v>98288</v>
      </c>
      <c r="B110" s="22" t="e">
        <f>(COUNTIF('Trip Data Report - Comp Trips'!$C$10:$C$28, A110))/'Trip Data Report - Comp Trips'!$C$30</f>
        <v>#DIV/0!</v>
      </c>
    </row>
  </sheetData>
  <pageMargins left="0.7" right="0.7" top="0.75" bottom="0.75" header="0.3" footer="0.3"/>
  <pageSetup scale="42" orientation="portrait" r:id="rId1"/>
  <headerFooter alignWithMargins="0">
    <oddHeader>&amp;LCity of Seattle - Quaterly Data Reporting for Taxi Associations, For-Hire Vehicle Companies and Transportation Network Companies</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B110"/>
  <sheetViews>
    <sheetView workbookViewId="0">
      <selection activeCell="C10" sqref="C10"/>
    </sheetView>
  </sheetViews>
  <sheetFormatPr defaultColWidth="8.88671875" defaultRowHeight="14.4" x14ac:dyDescent="0.3"/>
  <cols>
    <col min="1" max="1" width="24.5546875" style="15" customWidth="1"/>
    <col min="2" max="2" width="16.88671875" style="21" bestFit="1" customWidth="1"/>
    <col min="3" max="16384" width="8.88671875" style="15"/>
  </cols>
  <sheetData>
    <row r="1" spans="1:2" ht="15" thickBot="1" x14ac:dyDescent="0.35">
      <c r="A1" s="26" t="s">
        <v>41</v>
      </c>
      <c r="B1" s="27" t="s">
        <v>13</v>
      </c>
    </row>
    <row r="2" spans="1:2" ht="15" thickBot="1" x14ac:dyDescent="0.35">
      <c r="A2" s="25" t="s">
        <v>42</v>
      </c>
      <c r="B2" s="37" t="s">
        <v>19</v>
      </c>
    </row>
    <row r="3" spans="1:2" x14ac:dyDescent="0.3">
      <c r="A3" s="24">
        <v>98001</v>
      </c>
      <c r="B3" s="22" t="e">
        <f>(COUNTIF('Trip Data Report - Comp Trips'!$E$10:$E$28,'Unfulfilled by zip code'!A3))/'Trip Data Report - Comp Trips'!$E$30</f>
        <v>#DIV/0!</v>
      </c>
    </row>
    <row r="4" spans="1:2" x14ac:dyDescent="0.3">
      <c r="A4" s="23">
        <v>98002</v>
      </c>
      <c r="B4" s="22" t="e">
        <f>(COUNTIF('Trip Data Report - Comp Trips'!$E$10:$E$28,'Unfulfilled by zip code'!A4))/'Trip Data Report - Comp Trips'!$E$30</f>
        <v>#DIV/0!</v>
      </c>
    </row>
    <row r="5" spans="1:2" x14ac:dyDescent="0.3">
      <c r="A5" s="23">
        <v>98003</v>
      </c>
      <c r="B5" s="22" t="e">
        <f>(COUNTIF('Trip Data Report - Comp Trips'!$E$10:$E$28,'Unfulfilled by zip code'!A5))/'Trip Data Report - Comp Trips'!$E$30</f>
        <v>#DIV/0!</v>
      </c>
    </row>
    <row r="6" spans="1:2" x14ac:dyDescent="0.3">
      <c r="A6" s="23">
        <v>98004</v>
      </c>
      <c r="B6" s="22" t="e">
        <f>(COUNTIF('Trip Data Report - Comp Trips'!$E$10:$E$28,'Unfulfilled by zip code'!A6))/'Trip Data Report - Comp Trips'!$E$30</f>
        <v>#DIV/0!</v>
      </c>
    </row>
    <row r="7" spans="1:2" x14ac:dyDescent="0.3">
      <c r="A7" s="23">
        <v>98005</v>
      </c>
      <c r="B7" s="22" t="e">
        <f>(COUNTIF('Trip Data Report - Comp Trips'!$E$10:$E$28,'Unfulfilled by zip code'!A7))/'Trip Data Report - Comp Trips'!$E$30</f>
        <v>#DIV/0!</v>
      </c>
    </row>
    <row r="8" spans="1:2" x14ac:dyDescent="0.3">
      <c r="A8" s="23">
        <v>98006</v>
      </c>
      <c r="B8" s="22" t="e">
        <f>(COUNTIF('Trip Data Report - Comp Trips'!$E$10:$E$28,'Unfulfilled by zip code'!A8))/'Trip Data Report - Comp Trips'!$E$30</f>
        <v>#DIV/0!</v>
      </c>
    </row>
    <row r="9" spans="1:2" x14ac:dyDescent="0.3">
      <c r="A9" s="23">
        <v>98007</v>
      </c>
      <c r="B9" s="22" t="e">
        <f>(COUNTIF('Trip Data Report - Comp Trips'!$E$10:$E$28,'Unfulfilled by zip code'!A9))/'Trip Data Report - Comp Trips'!$E$30</f>
        <v>#DIV/0!</v>
      </c>
    </row>
    <row r="10" spans="1:2" x14ac:dyDescent="0.3">
      <c r="A10" s="23">
        <v>98008</v>
      </c>
      <c r="B10" s="22" t="e">
        <f>(COUNTIF('Trip Data Report - Comp Trips'!$E$10:$E$28,'Unfulfilled by zip code'!A10))/'Trip Data Report - Comp Trips'!$E$30</f>
        <v>#DIV/0!</v>
      </c>
    </row>
    <row r="11" spans="1:2" x14ac:dyDescent="0.3">
      <c r="A11" s="23">
        <v>98009</v>
      </c>
      <c r="B11" s="22" t="e">
        <f>(COUNTIF('Trip Data Report - Comp Trips'!$E$10:$E$28,'Unfulfilled by zip code'!A11))/'Trip Data Report - Comp Trips'!$E$30</f>
        <v>#DIV/0!</v>
      </c>
    </row>
    <row r="12" spans="1:2" x14ac:dyDescent="0.3">
      <c r="A12" s="23">
        <v>98010</v>
      </c>
      <c r="B12" s="22" t="e">
        <f>(COUNTIF('Trip Data Report - Comp Trips'!$E$10:$E$28,'Unfulfilled by zip code'!A12))/'Trip Data Report - Comp Trips'!$E$30</f>
        <v>#DIV/0!</v>
      </c>
    </row>
    <row r="13" spans="1:2" x14ac:dyDescent="0.3">
      <c r="A13" s="23">
        <v>98011</v>
      </c>
      <c r="B13" s="22" t="e">
        <f>(COUNTIF('Trip Data Report - Comp Trips'!$E$10:$E$28,'Unfulfilled by zip code'!A13))/'Trip Data Report - Comp Trips'!$E$30</f>
        <v>#DIV/0!</v>
      </c>
    </row>
    <row r="14" spans="1:2" x14ac:dyDescent="0.3">
      <c r="A14" s="23">
        <v>98013</v>
      </c>
      <c r="B14" s="22" t="e">
        <f>(COUNTIF('Trip Data Report - Comp Trips'!$E$10:$E$28,'Unfulfilled by zip code'!A14))/'Trip Data Report - Comp Trips'!$E$30</f>
        <v>#DIV/0!</v>
      </c>
    </row>
    <row r="15" spans="1:2" x14ac:dyDescent="0.3">
      <c r="A15" s="23">
        <v>98014</v>
      </c>
      <c r="B15" s="22" t="e">
        <f>(COUNTIF('Trip Data Report - Comp Trips'!$E$10:$E$28,'Unfulfilled by zip code'!A15))/'Trip Data Report - Comp Trips'!$E$30</f>
        <v>#DIV/0!</v>
      </c>
    </row>
    <row r="16" spans="1:2" x14ac:dyDescent="0.3">
      <c r="A16" s="23">
        <v>98015</v>
      </c>
      <c r="B16" s="22" t="e">
        <f>(COUNTIF('Trip Data Report - Comp Trips'!$E$10:$E$28,'Unfulfilled by zip code'!A16))/'Trip Data Report - Comp Trips'!$E$30</f>
        <v>#DIV/0!</v>
      </c>
    </row>
    <row r="17" spans="1:2" x14ac:dyDescent="0.3">
      <c r="A17" s="23">
        <v>98019</v>
      </c>
      <c r="B17" s="22" t="e">
        <f>(COUNTIF('Trip Data Report - Comp Trips'!$E$10:$E$28,'Unfulfilled by zip code'!A17))/'Trip Data Report - Comp Trips'!$E$30</f>
        <v>#DIV/0!</v>
      </c>
    </row>
    <row r="18" spans="1:2" x14ac:dyDescent="0.3">
      <c r="A18" s="23">
        <v>98022</v>
      </c>
      <c r="B18" s="22" t="e">
        <f>(COUNTIF('Trip Data Report - Comp Trips'!$E$10:$E$28,'Unfulfilled by zip code'!A18))/'Trip Data Report - Comp Trips'!$E$30</f>
        <v>#DIV/0!</v>
      </c>
    </row>
    <row r="19" spans="1:2" x14ac:dyDescent="0.3">
      <c r="A19" s="23">
        <v>98023</v>
      </c>
      <c r="B19" s="22" t="e">
        <f>(COUNTIF('Trip Data Report - Comp Trips'!$E$10:$E$28,'Unfulfilled by zip code'!A19))/'Trip Data Report - Comp Trips'!$E$30</f>
        <v>#DIV/0!</v>
      </c>
    </row>
    <row r="20" spans="1:2" x14ac:dyDescent="0.3">
      <c r="A20" s="23">
        <v>98024</v>
      </c>
      <c r="B20" s="22" t="e">
        <f>(COUNTIF('Trip Data Report - Comp Trips'!$E$10:$E$28,'Unfulfilled by zip code'!A20))/'Trip Data Report - Comp Trips'!$E$30</f>
        <v>#DIV/0!</v>
      </c>
    </row>
    <row r="21" spans="1:2" x14ac:dyDescent="0.3">
      <c r="A21" s="23">
        <v>98025</v>
      </c>
      <c r="B21" s="22" t="e">
        <f>(COUNTIF('Trip Data Report - Comp Trips'!$E$10:$E$28,'Unfulfilled by zip code'!A21))/'Trip Data Report - Comp Trips'!$E$30</f>
        <v>#DIV/0!</v>
      </c>
    </row>
    <row r="22" spans="1:2" x14ac:dyDescent="0.3">
      <c r="A22" s="23">
        <v>98027</v>
      </c>
      <c r="B22" s="22" t="e">
        <f>(COUNTIF('Trip Data Report - Comp Trips'!$E$10:$E$28,'Unfulfilled by zip code'!A22))/'Trip Data Report - Comp Trips'!$E$30</f>
        <v>#DIV/0!</v>
      </c>
    </row>
    <row r="23" spans="1:2" x14ac:dyDescent="0.3">
      <c r="A23" s="23">
        <v>98028</v>
      </c>
      <c r="B23" s="22" t="e">
        <f>(COUNTIF('Trip Data Report - Comp Trips'!$E$10:$E$28,'Unfulfilled by zip code'!A23))/'Trip Data Report - Comp Trips'!$E$30</f>
        <v>#DIV/0!</v>
      </c>
    </row>
    <row r="24" spans="1:2" x14ac:dyDescent="0.3">
      <c r="A24" s="23">
        <v>98029</v>
      </c>
      <c r="B24" s="22" t="e">
        <f>(COUNTIF('Trip Data Report - Comp Trips'!$E$10:$E$28,'Unfulfilled by zip code'!A24))/'Trip Data Report - Comp Trips'!$E$30</f>
        <v>#DIV/0!</v>
      </c>
    </row>
    <row r="25" spans="1:2" x14ac:dyDescent="0.3">
      <c r="A25" s="23">
        <v>98030</v>
      </c>
      <c r="B25" s="22" t="e">
        <f>(COUNTIF('Trip Data Report - Comp Trips'!$E$10:$E$28,'Unfulfilled by zip code'!A25))/'Trip Data Report - Comp Trips'!$E$30</f>
        <v>#DIV/0!</v>
      </c>
    </row>
    <row r="26" spans="1:2" x14ac:dyDescent="0.3">
      <c r="A26" s="23">
        <v>98031</v>
      </c>
      <c r="B26" s="22" t="e">
        <f>(COUNTIF('Trip Data Report - Comp Trips'!$E$10:$E$28,'Unfulfilled by zip code'!A26))/'Trip Data Report - Comp Trips'!$E$30</f>
        <v>#DIV/0!</v>
      </c>
    </row>
    <row r="27" spans="1:2" x14ac:dyDescent="0.3">
      <c r="A27" s="23">
        <v>98032</v>
      </c>
      <c r="B27" s="22" t="e">
        <f>(COUNTIF('Trip Data Report - Comp Trips'!$E$10:$E$28,'Unfulfilled by zip code'!A27))/'Trip Data Report - Comp Trips'!$E$30</f>
        <v>#DIV/0!</v>
      </c>
    </row>
    <row r="28" spans="1:2" x14ac:dyDescent="0.3">
      <c r="A28" s="23">
        <v>98033</v>
      </c>
      <c r="B28" s="22" t="e">
        <f>(COUNTIF('Trip Data Report - Comp Trips'!$E$10:$E$28,'Unfulfilled by zip code'!A28))/'Trip Data Report - Comp Trips'!$E$30</f>
        <v>#DIV/0!</v>
      </c>
    </row>
    <row r="29" spans="1:2" x14ac:dyDescent="0.3">
      <c r="A29" s="23">
        <v>98034</v>
      </c>
      <c r="B29" s="22" t="e">
        <f>(COUNTIF('Trip Data Report - Comp Trips'!$E$10:$E$28,'Unfulfilled by zip code'!A29))/'Trip Data Report - Comp Trips'!$E$30</f>
        <v>#DIV/0!</v>
      </c>
    </row>
    <row r="30" spans="1:2" x14ac:dyDescent="0.3">
      <c r="A30" s="23">
        <v>98035</v>
      </c>
      <c r="B30" s="22" t="e">
        <f>(COUNTIF('Trip Data Report - Comp Trips'!$E$10:$E$28,'Unfulfilled by zip code'!A30))/'Trip Data Report - Comp Trips'!$E$30</f>
        <v>#DIV/0!</v>
      </c>
    </row>
    <row r="31" spans="1:2" x14ac:dyDescent="0.3">
      <c r="A31" s="23">
        <v>98038</v>
      </c>
      <c r="B31" s="22" t="e">
        <f>(COUNTIF('Trip Data Report - Comp Trips'!$E$10:$E$28,'Unfulfilled by zip code'!A31))/'Trip Data Report - Comp Trips'!$E$30</f>
        <v>#DIV/0!</v>
      </c>
    </row>
    <row r="32" spans="1:2" x14ac:dyDescent="0.3">
      <c r="A32" s="23">
        <v>98039</v>
      </c>
      <c r="B32" s="22" t="e">
        <f>(COUNTIF('Trip Data Report - Comp Trips'!$E$10:$E$28,'Unfulfilled by zip code'!A32))/'Trip Data Report - Comp Trips'!$E$30</f>
        <v>#DIV/0!</v>
      </c>
    </row>
    <row r="33" spans="1:2" x14ac:dyDescent="0.3">
      <c r="A33" s="23">
        <v>98040</v>
      </c>
      <c r="B33" s="22" t="e">
        <f>(COUNTIF('Trip Data Report - Comp Trips'!$E$10:$E$28,'Unfulfilled by zip code'!A33))/'Trip Data Report - Comp Trips'!$E$30</f>
        <v>#DIV/0!</v>
      </c>
    </row>
    <row r="34" spans="1:2" x14ac:dyDescent="0.3">
      <c r="A34" s="23">
        <v>98041</v>
      </c>
      <c r="B34" s="22" t="e">
        <f>(COUNTIF('Trip Data Report - Comp Trips'!$E$10:$E$28,'Unfulfilled by zip code'!A34))/'Trip Data Report - Comp Trips'!$E$30</f>
        <v>#DIV/0!</v>
      </c>
    </row>
    <row r="35" spans="1:2" x14ac:dyDescent="0.3">
      <c r="A35" s="23">
        <v>98042</v>
      </c>
      <c r="B35" s="22" t="e">
        <f>(COUNTIF('Trip Data Report - Comp Trips'!$E$10:$E$28,'Unfulfilled by zip code'!A35))/'Trip Data Report - Comp Trips'!$E$30</f>
        <v>#DIV/0!</v>
      </c>
    </row>
    <row r="36" spans="1:2" x14ac:dyDescent="0.3">
      <c r="A36" s="23">
        <v>98045</v>
      </c>
      <c r="B36" s="22" t="e">
        <f>(COUNTIF('Trip Data Report - Comp Trips'!$E$10:$E$28,'Unfulfilled by zip code'!A36))/'Trip Data Report - Comp Trips'!$E$30</f>
        <v>#DIV/0!</v>
      </c>
    </row>
    <row r="37" spans="1:2" x14ac:dyDescent="0.3">
      <c r="A37" s="23">
        <v>98047</v>
      </c>
      <c r="B37" s="22" t="e">
        <f>(COUNTIF('Trip Data Report - Comp Trips'!$E$10:$E$28,'Unfulfilled by zip code'!A37))/'Trip Data Report - Comp Trips'!$E$30</f>
        <v>#DIV/0!</v>
      </c>
    </row>
    <row r="38" spans="1:2" x14ac:dyDescent="0.3">
      <c r="A38" s="23">
        <v>98050</v>
      </c>
      <c r="B38" s="22" t="e">
        <f>(COUNTIF('Trip Data Report - Comp Trips'!$E$10:$E$28,'Unfulfilled by zip code'!A38))/'Trip Data Report - Comp Trips'!$E$30</f>
        <v>#DIV/0!</v>
      </c>
    </row>
    <row r="39" spans="1:2" x14ac:dyDescent="0.3">
      <c r="A39" s="23">
        <v>98051</v>
      </c>
      <c r="B39" s="22" t="e">
        <f>(COUNTIF('Trip Data Report - Comp Trips'!$E$10:$E$28,'Unfulfilled by zip code'!A39))/'Trip Data Report - Comp Trips'!$E$30</f>
        <v>#DIV/0!</v>
      </c>
    </row>
    <row r="40" spans="1:2" x14ac:dyDescent="0.3">
      <c r="A40" s="23">
        <v>98052</v>
      </c>
      <c r="B40" s="22" t="e">
        <f>(COUNTIF('Trip Data Report - Comp Trips'!$E$10:$E$28,'Unfulfilled by zip code'!A40))/'Trip Data Report - Comp Trips'!$E$30</f>
        <v>#DIV/0!</v>
      </c>
    </row>
    <row r="41" spans="1:2" x14ac:dyDescent="0.3">
      <c r="A41" s="23">
        <v>98053</v>
      </c>
      <c r="B41" s="22" t="e">
        <f>(COUNTIF('Trip Data Report - Comp Trips'!$E$10:$E$28,'Unfulfilled by zip code'!A41))/'Trip Data Report - Comp Trips'!$E$30</f>
        <v>#DIV/0!</v>
      </c>
    </row>
    <row r="42" spans="1:2" x14ac:dyDescent="0.3">
      <c r="A42" s="23">
        <v>98054</v>
      </c>
      <c r="B42" s="22" t="e">
        <f>(COUNTIF('Trip Data Report - Comp Trips'!$E$10:$E$28,'Unfulfilled by zip code'!A42))/'Trip Data Report - Comp Trips'!$E$30</f>
        <v>#DIV/0!</v>
      </c>
    </row>
    <row r="43" spans="1:2" x14ac:dyDescent="0.3">
      <c r="A43" s="23">
        <v>98055</v>
      </c>
      <c r="B43" s="22" t="e">
        <f>(COUNTIF('Trip Data Report - Comp Trips'!$E$10:$E$28,'Unfulfilled by zip code'!A43))/'Trip Data Report - Comp Trips'!$E$30</f>
        <v>#DIV/0!</v>
      </c>
    </row>
    <row r="44" spans="1:2" x14ac:dyDescent="0.3">
      <c r="A44" s="23">
        <v>98056</v>
      </c>
      <c r="B44" s="22" t="e">
        <f>(COUNTIF('Trip Data Report - Comp Trips'!$E$10:$E$28,'Unfulfilled by zip code'!A44))/'Trip Data Report - Comp Trips'!$E$30</f>
        <v>#DIV/0!</v>
      </c>
    </row>
    <row r="45" spans="1:2" x14ac:dyDescent="0.3">
      <c r="A45" s="23">
        <v>98057</v>
      </c>
      <c r="B45" s="22" t="e">
        <f>(COUNTIF('Trip Data Report - Comp Trips'!$E$10:$E$28,'Unfulfilled by zip code'!A45))/'Trip Data Report - Comp Trips'!$E$30</f>
        <v>#DIV/0!</v>
      </c>
    </row>
    <row r="46" spans="1:2" x14ac:dyDescent="0.3">
      <c r="A46" s="23">
        <v>98058</v>
      </c>
      <c r="B46" s="22" t="e">
        <f>(COUNTIF('Trip Data Report - Comp Trips'!$E$10:$E$28,'Unfulfilled by zip code'!A46))/'Trip Data Report - Comp Trips'!$E$30</f>
        <v>#DIV/0!</v>
      </c>
    </row>
    <row r="47" spans="1:2" x14ac:dyDescent="0.3">
      <c r="A47" s="23">
        <v>98059</v>
      </c>
      <c r="B47" s="22" t="e">
        <f>(COUNTIF('Trip Data Report - Comp Trips'!$E$10:$E$28,'Unfulfilled by zip code'!A47))/'Trip Data Report - Comp Trips'!$E$30</f>
        <v>#DIV/0!</v>
      </c>
    </row>
    <row r="48" spans="1:2" x14ac:dyDescent="0.3">
      <c r="A48" s="23">
        <v>98062</v>
      </c>
      <c r="B48" s="22" t="e">
        <f>(COUNTIF('Trip Data Report - Comp Trips'!$E$10:$E$28,'Unfulfilled by zip code'!A48))/'Trip Data Report - Comp Trips'!$E$30</f>
        <v>#DIV/0!</v>
      </c>
    </row>
    <row r="49" spans="1:2" x14ac:dyDescent="0.3">
      <c r="A49" s="23">
        <v>98063</v>
      </c>
      <c r="B49" s="22" t="e">
        <f>(COUNTIF('Trip Data Report - Comp Trips'!$E$10:$E$28,'Unfulfilled by zip code'!A49))/'Trip Data Report - Comp Trips'!$E$30</f>
        <v>#DIV/0!</v>
      </c>
    </row>
    <row r="50" spans="1:2" x14ac:dyDescent="0.3">
      <c r="A50" s="23">
        <v>98064</v>
      </c>
      <c r="B50" s="22" t="e">
        <f>(COUNTIF('Trip Data Report - Comp Trips'!$E$10:$E$28,'Unfulfilled by zip code'!A50))/'Trip Data Report - Comp Trips'!$E$30</f>
        <v>#DIV/0!</v>
      </c>
    </row>
    <row r="51" spans="1:2" x14ac:dyDescent="0.3">
      <c r="A51" s="23">
        <v>98065</v>
      </c>
      <c r="B51" s="22" t="e">
        <f>(COUNTIF('Trip Data Report - Comp Trips'!$E$10:$E$28,'Unfulfilled by zip code'!A51))/'Trip Data Report - Comp Trips'!$E$30</f>
        <v>#DIV/0!</v>
      </c>
    </row>
    <row r="52" spans="1:2" x14ac:dyDescent="0.3">
      <c r="A52" s="23">
        <v>98068</v>
      </c>
      <c r="B52" s="22" t="e">
        <f>(COUNTIF('Trip Data Report - Comp Trips'!$E$10:$E$28,'Unfulfilled by zip code'!A52))/'Trip Data Report - Comp Trips'!$E$30</f>
        <v>#DIV/0!</v>
      </c>
    </row>
    <row r="53" spans="1:2" x14ac:dyDescent="0.3">
      <c r="A53" s="23">
        <v>98070</v>
      </c>
      <c r="B53" s="22" t="e">
        <f>(COUNTIF('Trip Data Report - Comp Trips'!$E$10:$E$28,'Unfulfilled by zip code'!A53))/'Trip Data Report - Comp Trips'!$E$30</f>
        <v>#DIV/0!</v>
      </c>
    </row>
    <row r="54" spans="1:2" x14ac:dyDescent="0.3">
      <c r="A54" s="23">
        <v>98071</v>
      </c>
      <c r="B54" s="22" t="e">
        <f>(COUNTIF('Trip Data Report - Comp Trips'!$E$10:$E$28,'Unfulfilled by zip code'!A54))/'Trip Data Report - Comp Trips'!$E$30</f>
        <v>#DIV/0!</v>
      </c>
    </row>
    <row r="55" spans="1:2" x14ac:dyDescent="0.3">
      <c r="A55" s="23">
        <v>98072</v>
      </c>
      <c r="B55" s="22" t="e">
        <f>(COUNTIF('Trip Data Report - Comp Trips'!$E$10:$E$28,'Unfulfilled by zip code'!A55))/'Trip Data Report - Comp Trips'!$E$30</f>
        <v>#DIV/0!</v>
      </c>
    </row>
    <row r="56" spans="1:2" x14ac:dyDescent="0.3">
      <c r="A56" s="23">
        <v>98073</v>
      </c>
      <c r="B56" s="22" t="e">
        <f>(COUNTIF('Trip Data Report - Comp Trips'!$E$10:$E$28,'Unfulfilled by zip code'!A56))/'Trip Data Report - Comp Trips'!$E$30</f>
        <v>#DIV/0!</v>
      </c>
    </row>
    <row r="57" spans="1:2" x14ac:dyDescent="0.3">
      <c r="A57" s="23">
        <v>98074</v>
      </c>
      <c r="B57" s="22" t="e">
        <f>(COUNTIF('Trip Data Report - Comp Trips'!$E$10:$E$28,'Unfulfilled by zip code'!A57))/'Trip Data Report - Comp Trips'!$E$30</f>
        <v>#DIV/0!</v>
      </c>
    </row>
    <row r="58" spans="1:2" x14ac:dyDescent="0.3">
      <c r="A58" s="23">
        <v>98075</v>
      </c>
      <c r="B58" s="22" t="e">
        <f>(COUNTIF('Trip Data Report - Comp Trips'!$E$10:$E$28,'Unfulfilled by zip code'!A58))/'Trip Data Report - Comp Trips'!$E$30</f>
        <v>#DIV/0!</v>
      </c>
    </row>
    <row r="59" spans="1:2" x14ac:dyDescent="0.3">
      <c r="A59" s="23">
        <v>98083</v>
      </c>
      <c r="B59" s="22" t="e">
        <f>(COUNTIF('Trip Data Report - Comp Trips'!$E$10:$E$28,'Unfulfilled by zip code'!A59))/'Trip Data Report - Comp Trips'!$E$30</f>
        <v>#DIV/0!</v>
      </c>
    </row>
    <row r="60" spans="1:2" x14ac:dyDescent="0.3">
      <c r="A60" s="69">
        <v>98092</v>
      </c>
      <c r="B60" s="22" t="e">
        <f>(COUNTIF('Trip Data Report - Comp Trips'!$E$10:$E$28,'Unfulfilled by zip code'!A60))/'Trip Data Report - Comp Trips'!$E$30</f>
        <v>#DIV/0!</v>
      </c>
    </row>
    <row r="61" spans="1:2" x14ac:dyDescent="0.3">
      <c r="A61" s="69">
        <v>98093</v>
      </c>
      <c r="B61" s="22" t="e">
        <f>(COUNTIF('Trip Data Report - Comp Trips'!$E$10:$E$28,'Unfulfilled by zip code'!A61))/'Trip Data Report - Comp Trips'!$E$30</f>
        <v>#DIV/0!</v>
      </c>
    </row>
    <row r="62" spans="1:2" x14ac:dyDescent="0.3">
      <c r="A62" s="69">
        <v>98101</v>
      </c>
      <c r="B62" s="22" t="e">
        <f>(COUNTIF('Trip Data Report - Comp Trips'!$E$10:$E$28,'Unfulfilled by zip code'!A62))/'Trip Data Report - Comp Trips'!$E$30</f>
        <v>#DIV/0!</v>
      </c>
    </row>
    <row r="63" spans="1:2" x14ac:dyDescent="0.3">
      <c r="A63" s="69">
        <v>98102</v>
      </c>
      <c r="B63" s="22" t="e">
        <f>(COUNTIF('Trip Data Report - Comp Trips'!$E$10:$E$28,'Unfulfilled by zip code'!A63))/'Trip Data Report - Comp Trips'!$E$30</f>
        <v>#DIV/0!</v>
      </c>
    </row>
    <row r="64" spans="1:2" x14ac:dyDescent="0.3">
      <c r="A64" s="69">
        <v>98103</v>
      </c>
      <c r="B64" s="22" t="e">
        <f>(COUNTIF('Trip Data Report - Comp Trips'!$E$10:$E$28,'Unfulfilled by zip code'!A64))/'Trip Data Report - Comp Trips'!$E$30</f>
        <v>#DIV/0!</v>
      </c>
    </row>
    <row r="65" spans="1:2" x14ac:dyDescent="0.3">
      <c r="A65" s="69">
        <v>98104</v>
      </c>
      <c r="B65" s="22" t="e">
        <f>(COUNTIF('Trip Data Report - Comp Trips'!$E$10:$E$28,'Unfulfilled by zip code'!A65))/'Trip Data Report - Comp Trips'!$E$30</f>
        <v>#DIV/0!</v>
      </c>
    </row>
    <row r="66" spans="1:2" x14ac:dyDescent="0.3">
      <c r="A66" s="69">
        <v>98105</v>
      </c>
      <c r="B66" s="22" t="e">
        <f>(COUNTIF('Trip Data Report - Comp Trips'!$E$10:$E$28,'Unfulfilled by zip code'!A66))/'Trip Data Report - Comp Trips'!$E$30</f>
        <v>#DIV/0!</v>
      </c>
    </row>
    <row r="67" spans="1:2" x14ac:dyDescent="0.3">
      <c r="A67" s="69">
        <v>98106</v>
      </c>
      <c r="B67" s="22" t="e">
        <f>(COUNTIF('Trip Data Report - Comp Trips'!$E$10:$E$28,'Unfulfilled by zip code'!A67))/'Trip Data Report - Comp Trips'!$E$30</f>
        <v>#DIV/0!</v>
      </c>
    </row>
    <row r="68" spans="1:2" x14ac:dyDescent="0.3">
      <c r="A68" s="69">
        <v>98107</v>
      </c>
      <c r="B68" s="22" t="e">
        <f>(COUNTIF('Trip Data Report - Comp Trips'!$E$10:$E$28,'Unfulfilled by zip code'!A68))/'Trip Data Report - Comp Trips'!$E$30</f>
        <v>#DIV/0!</v>
      </c>
    </row>
    <row r="69" spans="1:2" x14ac:dyDescent="0.3">
      <c r="A69" s="69">
        <v>98108</v>
      </c>
      <c r="B69" s="22" t="e">
        <f>(COUNTIF('Trip Data Report - Comp Trips'!$E$10:$E$28,'Unfulfilled by zip code'!A69))/'Trip Data Report - Comp Trips'!$E$30</f>
        <v>#DIV/0!</v>
      </c>
    </row>
    <row r="70" spans="1:2" x14ac:dyDescent="0.3">
      <c r="A70" s="69">
        <v>98109</v>
      </c>
      <c r="B70" s="22" t="e">
        <f>(COUNTIF('Trip Data Report - Comp Trips'!$E$10:$E$28,'Unfulfilled by zip code'!A70))/'Trip Data Report - Comp Trips'!$E$30</f>
        <v>#DIV/0!</v>
      </c>
    </row>
    <row r="71" spans="1:2" x14ac:dyDescent="0.3">
      <c r="A71" s="69">
        <v>98111</v>
      </c>
      <c r="B71" s="22" t="e">
        <f>(COUNTIF('Trip Data Report - Comp Trips'!$E$10:$E$28,'Unfulfilled by zip code'!A71))/'Trip Data Report - Comp Trips'!$E$30</f>
        <v>#DIV/0!</v>
      </c>
    </row>
    <row r="72" spans="1:2" x14ac:dyDescent="0.3">
      <c r="A72" s="69">
        <v>98112</v>
      </c>
      <c r="B72" s="22" t="e">
        <f>(COUNTIF('Trip Data Report - Comp Trips'!$E$10:$E$28,'Unfulfilled by zip code'!A72))/'Trip Data Report - Comp Trips'!$E$30</f>
        <v>#DIV/0!</v>
      </c>
    </row>
    <row r="73" spans="1:2" x14ac:dyDescent="0.3">
      <c r="A73" s="69">
        <v>98114</v>
      </c>
      <c r="B73" s="22" t="e">
        <f>(COUNTIF('Trip Data Report - Comp Trips'!$E$10:$E$28,'Unfulfilled by zip code'!A73))/'Trip Data Report - Comp Trips'!$E$30</f>
        <v>#DIV/0!</v>
      </c>
    </row>
    <row r="74" spans="1:2" x14ac:dyDescent="0.3">
      <c r="A74" s="69">
        <v>98115</v>
      </c>
      <c r="B74" s="22" t="e">
        <f>(COUNTIF('Trip Data Report - Comp Trips'!$E$10:$E$28,'Unfulfilled by zip code'!A74))/'Trip Data Report - Comp Trips'!$E$30</f>
        <v>#DIV/0!</v>
      </c>
    </row>
    <row r="75" spans="1:2" x14ac:dyDescent="0.3">
      <c r="A75" s="69">
        <v>98116</v>
      </c>
      <c r="B75" s="22" t="e">
        <f>(COUNTIF('Trip Data Report - Comp Trips'!$E$10:$E$28,'Unfulfilled by zip code'!A75))/'Trip Data Report - Comp Trips'!$E$30</f>
        <v>#DIV/0!</v>
      </c>
    </row>
    <row r="76" spans="1:2" x14ac:dyDescent="0.3">
      <c r="A76" s="69">
        <v>98117</v>
      </c>
      <c r="B76" s="22" t="e">
        <f>(COUNTIF('Trip Data Report - Comp Trips'!$E$10:$E$28,'Unfulfilled by zip code'!A76))/'Trip Data Report - Comp Trips'!$E$30</f>
        <v>#DIV/0!</v>
      </c>
    </row>
    <row r="77" spans="1:2" x14ac:dyDescent="0.3">
      <c r="A77" s="69">
        <v>98118</v>
      </c>
      <c r="B77" s="22" t="e">
        <f>(COUNTIF('Trip Data Report - Comp Trips'!$E$10:$E$28,'Unfulfilled by zip code'!A77))/'Trip Data Report - Comp Trips'!$E$30</f>
        <v>#DIV/0!</v>
      </c>
    </row>
    <row r="78" spans="1:2" x14ac:dyDescent="0.3">
      <c r="A78" s="69">
        <v>98119</v>
      </c>
      <c r="B78" s="22" t="e">
        <f>(COUNTIF('Trip Data Report - Comp Trips'!$E$10:$E$28,'Unfulfilled by zip code'!A78))/'Trip Data Report - Comp Trips'!$E$30</f>
        <v>#DIV/0!</v>
      </c>
    </row>
    <row r="79" spans="1:2" x14ac:dyDescent="0.3">
      <c r="A79" s="69">
        <v>98121</v>
      </c>
      <c r="B79" s="22" t="e">
        <f>(COUNTIF('Trip Data Report - Comp Trips'!$E$10:$E$28,'Unfulfilled by zip code'!A79))/'Trip Data Report - Comp Trips'!$E$30</f>
        <v>#DIV/0!</v>
      </c>
    </row>
    <row r="80" spans="1:2" x14ac:dyDescent="0.3">
      <c r="A80" s="69">
        <v>98122</v>
      </c>
      <c r="B80" s="22" t="e">
        <f>(COUNTIF('Trip Data Report - Comp Trips'!$E$10:$E$28,'Unfulfilled by zip code'!A80))/'Trip Data Report - Comp Trips'!$E$30</f>
        <v>#DIV/0!</v>
      </c>
    </row>
    <row r="81" spans="1:2" x14ac:dyDescent="0.3">
      <c r="A81" s="69">
        <v>98124</v>
      </c>
      <c r="B81" s="22" t="e">
        <f>(COUNTIF('Trip Data Report - Comp Trips'!$E$10:$E$28,'Unfulfilled by zip code'!A81))/'Trip Data Report - Comp Trips'!$E$30</f>
        <v>#DIV/0!</v>
      </c>
    </row>
    <row r="82" spans="1:2" x14ac:dyDescent="0.3">
      <c r="A82" s="69">
        <v>98125</v>
      </c>
      <c r="B82" s="22" t="e">
        <f>(COUNTIF('Trip Data Report - Comp Trips'!$E$10:$E$28,'Unfulfilled by zip code'!A82))/'Trip Data Report - Comp Trips'!$E$30</f>
        <v>#DIV/0!</v>
      </c>
    </row>
    <row r="83" spans="1:2" x14ac:dyDescent="0.3">
      <c r="A83" s="69">
        <v>98126</v>
      </c>
      <c r="B83" s="22" t="e">
        <f>(COUNTIF('Trip Data Report - Comp Trips'!$E$10:$E$28,'Unfulfilled by zip code'!A83))/'Trip Data Report - Comp Trips'!$E$30</f>
        <v>#DIV/0!</v>
      </c>
    </row>
    <row r="84" spans="1:2" x14ac:dyDescent="0.3">
      <c r="A84" s="69">
        <v>98131</v>
      </c>
      <c r="B84" s="22" t="e">
        <f>(COUNTIF('Trip Data Report - Comp Trips'!$E$10:$E$28,'Unfulfilled by zip code'!A84))/'Trip Data Report - Comp Trips'!$E$30</f>
        <v>#DIV/0!</v>
      </c>
    </row>
    <row r="85" spans="1:2" x14ac:dyDescent="0.3">
      <c r="A85" s="69">
        <v>98132</v>
      </c>
      <c r="B85" s="22" t="e">
        <f>(COUNTIF('Trip Data Report - Comp Trips'!$E$10:$E$28,'Unfulfilled by zip code'!A85))/'Trip Data Report - Comp Trips'!$E$30</f>
        <v>#DIV/0!</v>
      </c>
    </row>
    <row r="86" spans="1:2" x14ac:dyDescent="0.3">
      <c r="A86" s="69">
        <v>98133</v>
      </c>
      <c r="B86" s="22" t="e">
        <f>(COUNTIF('Trip Data Report - Comp Trips'!$E$10:$E$28,'Unfulfilled by zip code'!A86))/'Trip Data Report - Comp Trips'!$E$30</f>
        <v>#DIV/0!</v>
      </c>
    </row>
    <row r="87" spans="1:2" x14ac:dyDescent="0.3">
      <c r="A87" s="69">
        <v>98134</v>
      </c>
      <c r="B87" s="22" t="e">
        <f>(COUNTIF('Trip Data Report - Comp Trips'!$E$10:$E$28,'Unfulfilled by zip code'!A87))/'Trip Data Report - Comp Trips'!$E$30</f>
        <v>#DIV/0!</v>
      </c>
    </row>
    <row r="88" spans="1:2" x14ac:dyDescent="0.3">
      <c r="A88" s="69">
        <v>98136</v>
      </c>
      <c r="B88" s="22" t="e">
        <f>(COUNTIF('Trip Data Report - Comp Trips'!$E$10:$E$28,'Unfulfilled by zip code'!A88))/'Trip Data Report - Comp Trips'!$E$30</f>
        <v>#DIV/0!</v>
      </c>
    </row>
    <row r="89" spans="1:2" x14ac:dyDescent="0.3">
      <c r="A89" s="69">
        <v>98138</v>
      </c>
      <c r="B89" s="22" t="e">
        <f>(COUNTIF('Trip Data Report - Comp Trips'!$E$10:$E$28,'Unfulfilled by zip code'!A89))/'Trip Data Report - Comp Trips'!$E$30</f>
        <v>#DIV/0!</v>
      </c>
    </row>
    <row r="90" spans="1:2" x14ac:dyDescent="0.3">
      <c r="A90" s="69">
        <v>98144</v>
      </c>
      <c r="B90" s="22" t="e">
        <f>(COUNTIF('Trip Data Report - Comp Trips'!$E$10:$E$28,'Unfulfilled by zip code'!A90))/'Trip Data Report - Comp Trips'!$E$30</f>
        <v>#DIV/0!</v>
      </c>
    </row>
    <row r="91" spans="1:2" x14ac:dyDescent="0.3">
      <c r="A91" s="69">
        <v>98145</v>
      </c>
      <c r="B91" s="22" t="e">
        <f>(COUNTIF('Trip Data Report - Comp Trips'!$E$10:$E$28,'Unfulfilled by zip code'!A91))/'Trip Data Report - Comp Trips'!$E$30</f>
        <v>#DIV/0!</v>
      </c>
    </row>
    <row r="92" spans="1:2" x14ac:dyDescent="0.3">
      <c r="A92" s="69">
        <v>98146</v>
      </c>
      <c r="B92" s="22" t="e">
        <f>(COUNTIF('Trip Data Report - Comp Trips'!$E$10:$E$28,'Unfulfilled by zip code'!A92))/'Trip Data Report - Comp Trips'!$E$30</f>
        <v>#DIV/0!</v>
      </c>
    </row>
    <row r="93" spans="1:2" x14ac:dyDescent="0.3">
      <c r="A93" s="69">
        <v>98148</v>
      </c>
      <c r="B93" s="22" t="e">
        <f>(COUNTIF('Trip Data Report - Comp Trips'!$E$10:$E$28,'Unfulfilled by zip code'!A93))/'Trip Data Report - Comp Trips'!$E$30</f>
        <v>#DIV/0!</v>
      </c>
    </row>
    <row r="94" spans="1:2" x14ac:dyDescent="0.3">
      <c r="A94" s="69">
        <v>98154</v>
      </c>
      <c r="B94" s="22" t="e">
        <f>(COUNTIF('Trip Data Report - Comp Trips'!$E$10:$E$28,'Unfulfilled by zip code'!A94))/'Trip Data Report - Comp Trips'!$E$30</f>
        <v>#DIV/0!</v>
      </c>
    </row>
    <row r="95" spans="1:2" x14ac:dyDescent="0.3">
      <c r="A95" s="69">
        <v>98155</v>
      </c>
      <c r="B95" s="22" t="e">
        <f>(COUNTIF('Trip Data Report - Comp Trips'!$E$10:$E$28,'Unfulfilled by zip code'!A95))/'Trip Data Report - Comp Trips'!$E$30</f>
        <v>#DIV/0!</v>
      </c>
    </row>
    <row r="96" spans="1:2" x14ac:dyDescent="0.3">
      <c r="A96" s="69">
        <v>98158</v>
      </c>
      <c r="B96" s="22" t="e">
        <f>(COUNTIF('Trip Data Report - Comp Trips'!$E$10:$E$28,'Unfulfilled by zip code'!A96))/'Trip Data Report - Comp Trips'!$E$30</f>
        <v>#DIV/0!</v>
      </c>
    </row>
    <row r="97" spans="1:2" x14ac:dyDescent="0.3">
      <c r="A97" s="69">
        <v>98160</v>
      </c>
      <c r="B97" s="22" t="e">
        <f>(COUNTIF('Trip Data Report - Comp Trips'!$E$10:$E$28,'Unfulfilled by zip code'!A97))/'Trip Data Report - Comp Trips'!$E$30</f>
        <v>#DIV/0!</v>
      </c>
    </row>
    <row r="98" spans="1:2" x14ac:dyDescent="0.3">
      <c r="A98" s="69">
        <v>98161</v>
      </c>
      <c r="B98" s="22" t="e">
        <f>(COUNTIF('Trip Data Report - Comp Trips'!$E$10:$E$28,'Unfulfilled by zip code'!A98))/'Trip Data Report - Comp Trips'!$E$30</f>
        <v>#DIV/0!</v>
      </c>
    </row>
    <row r="99" spans="1:2" x14ac:dyDescent="0.3">
      <c r="A99" s="69">
        <v>98164</v>
      </c>
      <c r="B99" s="22" t="e">
        <f>(COUNTIF('Trip Data Report - Comp Trips'!$E$10:$E$28,'Unfulfilled by zip code'!A99))/'Trip Data Report - Comp Trips'!$E$30</f>
        <v>#DIV/0!</v>
      </c>
    </row>
    <row r="100" spans="1:2" x14ac:dyDescent="0.3">
      <c r="A100" s="69">
        <v>98166</v>
      </c>
      <c r="B100" s="22" t="e">
        <f>(COUNTIF('Trip Data Report - Comp Trips'!$E$10:$E$28,'Unfulfilled by zip code'!A100))/'Trip Data Report - Comp Trips'!$E$30</f>
        <v>#DIV/0!</v>
      </c>
    </row>
    <row r="101" spans="1:2" x14ac:dyDescent="0.3">
      <c r="A101" s="69">
        <v>98168</v>
      </c>
      <c r="B101" s="22" t="e">
        <f>(COUNTIF('Trip Data Report - Comp Trips'!$E$10:$E$28,'Unfulfilled by zip code'!A101))/'Trip Data Report - Comp Trips'!$E$30</f>
        <v>#DIV/0!</v>
      </c>
    </row>
    <row r="102" spans="1:2" x14ac:dyDescent="0.3">
      <c r="A102" s="69">
        <v>98171</v>
      </c>
      <c r="B102" s="22" t="e">
        <f>(COUNTIF('Trip Data Report - Comp Trips'!$E$10:$E$28,'Unfulfilled by zip code'!A102))/'Trip Data Report - Comp Trips'!$E$30</f>
        <v>#DIV/0!</v>
      </c>
    </row>
    <row r="103" spans="1:2" x14ac:dyDescent="0.3">
      <c r="A103" s="69">
        <v>98174</v>
      </c>
      <c r="B103" s="22" t="e">
        <f>(COUNTIF('Trip Data Report - Comp Trips'!$E$10:$E$28,'Unfulfilled by zip code'!A103))/'Trip Data Report - Comp Trips'!$E$30</f>
        <v>#DIV/0!</v>
      </c>
    </row>
    <row r="104" spans="1:2" x14ac:dyDescent="0.3">
      <c r="A104" s="69">
        <v>98177</v>
      </c>
      <c r="B104" s="22" t="e">
        <f>(COUNTIF('Trip Data Report - Comp Trips'!$E$10:$E$28,'Unfulfilled by zip code'!A104))/'Trip Data Report - Comp Trips'!$E$30</f>
        <v>#DIV/0!</v>
      </c>
    </row>
    <row r="105" spans="1:2" x14ac:dyDescent="0.3">
      <c r="A105" s="69">
        <v>98178</v>
      </c>
      <c r="B105" s="22" t="e">
        <f>(COUNTIF('Trip Data Report - Comp Trips'!$E$10:$E$28,'Unfulfilled by zip code'!A105))/'Trip Data Report - Comp Trips'!$E$30</f>
        <v>#DIV/0!</v>
      </c>
    </row>
    <row r="106" spans="1:2" x14ac:dyDescent="0.3">
      <c r="A106" s="69">
        <v>98188</v>
      </c>
      <c r="B106" s="22" t="e">
        <f>(COUNTIF('Trip Data Report - Comp Trips'!$E$10:$E$28,'Unfulfilled by zip code'!A106))/'Trip Data Report - Comp Trips'!$E$30</f>
        <v>#DIV/0!</v>
      </c>
    </row>
    <row r="107" spans="1:2" x14ac:dyDescent="0.3">
      <c r="A107" s="69">
        <v>98198</v>
      </c>
      <c r="B107" s="22" t="e">
        <f>(COUNTIF('Trip Data Report - Comp Trips'!$E$10:$E$28,'Unfulfilled by zip code'!A107))/'Trip Data Report - Comp Trips'!$E$30</f>
        <v>#DIV/0!</v>
      </c>
    </row>
    <row r="108" spans="1:2" x14ac:dyDescent="0.3">
      <c r="A108" s="69">
        <v>98199</v>
      </c>
      <c r="B108" s="22" t="e">
        <f>(COUNTIF('Trip Data Report - Comp Trips'!$E$10:$E$28,'Unfulfilled by zip code'!A108))/'Trip Data Report - Comp Trips'!$E$30</f>
        <v>#DIV/0!</v>
      </c>
    </row>
    <row r="109" spans="1:2" x14ac:dyDescent="0.3">
      <c r="A109" s="69">
        <v>98224</v>
      </c>
      <c r="B109" s="22" t="e">
        <f>(COUNTIF('Trip Data Report - Comp Trips'!$E$10:$E$28,'Unfulfilled by zip code'!A109))/'Trip Data Report - Comp Trips'!$E$30</f>
        <v>#DIV/0!</v>
      </c>
    </row>
    <row r="110" spans="1:2" x14ac:dyDescent="0.3">
      <c r="A110" s="69">
        <v>98288</v>
      </c>
      <c r="B110" s="22" t="e">
        <f>(COUNTIF('Trip Data Report - Comp Trips'!$E$10:$E$28,'Unfulfilled by zip code'!A110))/'Trip Data Report - Comp Trips'!$E$30</f>
        <v>#DIV/0!</v>
      </c>
    </row>
  </sheetData>
  <pageMargins left="0.7" right="0.7" top="0.75" bottom="0.75" header="0.3" footer="0.3"/>
  <pageSetup scale="42" orientation="portrait" r:id="rId1"/>
  <headerFooter alignWithMargins="0">
    <oddHeader>&amp;LCity of Seattle - Quarterly Data Reporting for Taxi Associations, For-Hire Vehicle Companies and Transportation Network Companies</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H261"/>
  <sheetViews>
    <sheetView tabSelected="1" zoomScaleNormal="90" workbookViewId="0">
      <selection activeCell="A5" sqref="A5"/>
    </sheetView>
  </sheetViews>
  <sheetFormatPr defaultColWidth="11.33203125" defaultRowHeight="14.4" x14ac:dyDescent="0.3"/>
  <cols>
    <col min="1" max="1" width="26.109375" style="1" bestFit="1" customWidth="1"/>
    <col min="2" max="2" width="20.109375" style="1" bestFit="1" customWidth="1"/>
    <col min="3" max="3" width="13.6640625" style="1" bestFit="1" customWidth="1"/>
    <col min="4" max="4" width="18.88671875" style="1" bestFit="1" customWidth="1"/>
    <col min="5" max="5" width="19.33203125" style="1" bestFit="1" customWidth="1"/>
    <col min="6" max="6" width="22" style="1" customWidth="1"/>
    <col min="7" max="7" width="11.6640625" style="1" customWidth="1"/>
    <col min="8" max="8" width="19.88671875" style="1" customWidth="1"/>
    <col min="9" max="16384" width="11.33203125" style="1"/>
  </cols>
  <sheetData>
    <row r="1" spans="1:8" x14ac:dyDescent="0.3">
      <c r="A1" s="80" t="s">
        <v>55</v>
      </c>
      <c r="B1" s="80"/>
      <c r="C1" s="80"/>
      <c r="D1" s="80"/>
      <c r="E1" s="80"/>
      <c r="F1" s="80"/>
      <c r="G1" s="80"/>
      <c r="H1" s="80"/>
    </row>
    <row r="2" spans="1:8" x14ac:dyDescent="0.3">
      <c r="A2" s="54"/>
      <c r="B2" s="54"/>
      <c r="C2" s="54"/>
      <c r="D2" s="54"/>
      <c r="E2" s="54"/>
      <c r="F2" s="54"/>
      <c r="G2" s="54"/>
      <c r="H2" s="54"/>
    </row>
    <row r="3" spans="1:8" ht="15" thickBot="1" x14ac:dyDescent="0.35">
      <c r="A3" s="15" t="s">
        <v>1</v>
      </c>
      <c r="B3" s="20"/>
      <c r="C3" s="81" t="s">
        <v>2</v>
      </c>
      <c r="D3" s="81"/>
      <c r="E3" s="53"/>
      <c r="F3" s="81" t="s">
        <v>3</v>
      </c>
      <c r="G3" s="81"/>
      <c r="H3" s="52"/>
    </row>
    <row r="4" spans="1:8" x14ac:dyDescent="0.3">
      <c r="A4" s="15"/>
      <c r="B4" s="18"/>
      <c r="C4" s="30"/>
      <c r="D4" s="30"/>
      <c r="E4" s="30"/>
      <c r="F4" s="30"/>
      <c r="G4" s="30"/>
      <c r="H4" s="30"/>
    </row>
    <row r="5" spans="1:8" ht="31.5" customHeight="1" thickBot="1" x14ac:dyDescent="0.35">
      <c r="A5" s="15" t="s">
        <v>37</v>
      </c>
      <c r="B5" s="20"/>
      <c r="C5" s="80" t="s">
        <v>52</v>
      </c>
      <c r="D5" s="80"/>
      <c r="E5" s="33"/>
      <c r="F5" s="15"/>
      <c r="G5" s="15"/>
      <c r="H5" s="15"/>
    </row>
    <row r="6" spans="1:8" ht="15" thickBot="1" x14ac:dyDescent="0.35">
      <c r="A6" s="4"/>
      <c r="B6" s="4"/>
      <c r="C6" s="4"/>
      <c r="D6" s="4"/>
      <c r="E6" s="4"/>
      <c r="F6" s="7"/>
      <c r="G6" s="28"/>
    </row>
    <row r="7" spans="1:8" ht="18.600000000000001" thickBot="1" x14ac:dyDescent="0.4">
      <c r="A7" s="82" t="s">
        <v>5</v>
      </c>
      <c r="B7" s="83"/>
      <c r="C7" s="83"/>
      <c r="D7" s="83"/>
      <c r="E7" s="83"/>
      <c r="F7" s="84"/>
      <c r="G7" s="14"/>
    </row>
    <row r="8" spans="1:8" ht="29.4" thickBot="1" x14ac:dyDescent="0.35">
      <c r="A8" s="34" t="s">
        <v>0</v>
      </c>
      <c r="B8" s="34" t="s">
        <v>15</v>
      </c>
      <c r="C8" s="35" t="s">
        <v>35</v>
      </c>
      <c r="D8" s="36" t="s">
        <v>8</v>
      </c>
      <c r="E8" s="34" t="s">
        <v>36</v>
      </c>
      <c r="F8" s="38" t="s">
        <v>32</v>
      </c>
    </row>
    <row r="9" spans="1:8" x14ac:dyDescent="0.3">
      <c r="D9" s="63"/>
      <c r="F9" s="3"/>
    </row>
    <row r="10" spans="1:8" ht="15" customHeight="1" x14ac:dyDescent="0.3">
      <c r="D10" s="63"/>
      <c r="F10" s="3"/>
    </row>
    <row r="11" spans="1:8" ht="15" customHeight="1" x14ac:dyDescent="0.3">
      <c r="D11" s="63"/>
      <c r="F11" s="3"/>
    </row>
    <row r="12" spans="1:8" ht="15" customHeight="1" x14ac:dyDescent="0.3">
      <c r="D12" s="63"/>
      <c r="F12" s="3"/>
    </row>
    <row r="13" spans="1:8" ht="15" customHeight="1" x14ac:dyDescent="0.3">
      <c r="D13" s="63"/>
      <c r="F13" s="3"/>
    </row>
    <row r="14" spans="1:8" ht="15" customHeight="1" x14ac:dyDescent="0.3">
      <c r="D14" s="63"/>
      <c r="F14" s="3"/>
    </row>
    <row r="15" spans="1:8" ht="15" customHeight="1" x14ac:dyDescent="0.3">
      <c r="D15" s="63"/>
      <c r="F15" s="3"/>
    </row>
    <row r="16" spans="1:8" ht="15" customHeight="1" x14ac:dyDescent="0.3">
      <c r="D16" s="63"/>
      <c r="F16" s="3"/>
    </row>
    <row r="17" spans="1:7" ht="15" customHeight="1" x14ac:dyDescent="0.3">
      <c r="D17" s="63"/>
      <c r="F17" s="3"/>
    </row>
    <row r="18" spans="1:7" ht="15" customHeight="1" x14ac:dyDescent="0.3">
      <c r="D18" s="63"/>
      <c r="F18" s="3"/>
    </row>
    <row r="19" spans="1:7" ht="15" customHeight="1" x14ac:dyDescent="0.3">
      <c r="D19" s="63"/>
      <c r="F19" s="3"/>
    </row>
    <row r="20" spans="1:7" ht="15" customHeight="1" x14ac:dyDescent="0.3">
      <c r="D20" s="63"/>
      <c r="F20" s="3"/>
    </row>
    <row r="21" spans="1:7" ht="15" customHeight="1" x14ac:dyDescent="0.3">
      <c r="D21" s="63"/>
      <c r="F21" s="3"/>
    </row>
    <row r="22" spans="1:7" ht="15" customHeight="1" x14ac:dyDescent="0.3">
      <c r="D22" s="63"/>
      <c r="F22" s="3"/>
    </row>
    <row r="23" spans="1:7" ht="15" customHeight="1" x14ac:dyDescent="0.3">
      <c r="D23" s="63"/>
      <c r="F23" s="3"/>
    </row>
    <row r="24" spans="1:7" ht="15" customHeight="1" x14ac:dyDescent="0.3">
      <c r="D24" s="63"/>
      <c r="F24" s="3"/>
    </row>
    <row r="25" spans="1:7" ht="15" customHeight="1" x14ac:dyDescent="0.3">
      <c r="D25" s="63"/>
      <c r="F25" s="3"/>
    </row>
    <row r="26" spans="1:7" ht="15" customHeight="1" x14ac:dyDescent="0.3">
      <c r="D26" s="63"/>
      <c r="F26" s="3"/>
    </row>
    <row r="27" spans="1:7" ht="15" customHeight="1" x14ac:dyDescent="0.3">
      <c r="D27" s="63"/>
      <c r="F27" s="3"/>
    </row>
    <row r="28" spans="1:7" ht="15" customHeight="1" x14ac:dyDescent="0.3">
      <c r="C28" s="10"/>
      <c r="D28" s="63"/>
      <c r="F28" s="3"/>
    </row>
    <row r="29" spans="1:7" customFormat="1" ht="15" customHeight="1" x14ac:dyDescent="0.3">
      <c r="A29" s="85" t="s">
        <v>4</v>
      </c>
      <c r="B29" s="85"/>
      <c r="C29" s="85"/>
      <c r="D29" s="85"/>
      <c r="E29" s="85"/>
      <c r="F29" s="85"/>
      <c r="G29" s="11"/>
    </row>
    <row r="30" spans="1:7" customFormat="1" ht="15" customHeight="1" x14ac:dyDescent="0.25">
      <c r="A30">
        <f>COUNT(A9:A28)</f>
        <v>0</v>
      </c>
      <c r="C30">
        <f>COUNTIF(C9:C28, "Y")</f>
        <v>0</v>
      </c>
      <c r="D30" t="e">
        <f>AVERAGE(D9:D28)</f>
        <v>#DIV/0!</v>
      </c>
      <c r="E30">
        <f>COUNTIF(E9:E28, "Y")</f>
        <v>0</v>
      </c>
    </row>
    <row r="31" spans="1:7" ht="15" customHeight="1" x14ac:dyDescent="0.3">
      <c r="A31" s="5"/>
      <c r="B31" s="5"/>
      <c r="C31"/>
      <c r="D31"/>
      <c r="E31"/>
      <c r="F31"/>
      <c r="G31"/>
    </row>
    <row r="32" spans="1:7" ht="15" customHeight="1" x14ac:dyDescent="0.3">
      <c r="E32" s="3"/>
    </row>
    <row r="33" spans="5:5" ht="15" customHeight="1" x14ac:dyDescent="0.3">
      <c r="E33" s="3"/>
    </row>
    <row r="34" spans="5:5" ht="15" customHeight="1" x14ac:dyDescent="0.3">
      <c r="E34" s="3"/>
    </row>
    <row r="35" spans="5:5" ht="15" customHeight="1" x14ac:dyDescent="0.3">
      <c r="E35" s="3"/>
    </row>
    <row r="36" spans="5:5" ht="15" customHeight="1" x14ac:dyDescent="0.3">
      <c r="E36" s="3"/>
    </row>
    <row r="37" spans="5:5" ht="15" customHeight="1" x14ac:dyDescent="0.3">
      <c r="E37" s="3"/>
    </row>
    <row r="38" spans="5:5" ht="15" customHeight="1" x14ac:dyDescent="0.3">
      <c r="E38" s="3"/>
    </row>
    <row r="39" spans="5:5" ht="15" customHeight="1" x14ac:dyDescent="0.3">
      <c r="E39" s="3"/>
    </row>
    <row r="40" spans="5:5" ht="15" customHeight="1" x14ac:dyDescent="0.3">
      <c r="E40" s="3"/>
    </row>
    <row r="41" spans="5:5" ht="15" customHeight="1" x14ac:dyDescent="0.3">
      <c r="E41" s="3"/>
    </row>
    <row r="42" spans="5:5" ht="15" customHeight="1" x14ac:dyDescent="0.3">
      <c r="E42" s="3"/>
    </row>
    <row r="43" spans="5:5" ht="15" customHeight="1" x14ac:dyDescent="0.3">
      <c r="E43" s="3"/>
    </row>
    <row r="44" spans="5:5" ht="15" customHeight="1" x14ac:dyDescent="0.3">
      <c r="E44" s="3"/>
    </row>
    <row r="45" spans="5:5" ht="15" customHeight="1" x14ac:dyDescent="0.3">
      <c r="E45" s="3"/>
    </row>
    <row r="46" spans="5:5" ht="15" customHeight="1" x14ac:dyDescent="0.3">
      <c r="E46" s="3"/>
    </row>
    <row r="47" spans="5:5" ht="15" customHeight="1" x14ac:dyDescent="0.3">
      <c r="E47" s="3"/>
    </row>
    <row r="48" spans="5:5"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sheetData>
  <mergeCells count="6">
    <mergeCell ref="A1:H1"/>
    <mergeCell ref="A7:F7"/>
    <mergeCell ref="A29:F29"/>
    <mergeCell ref="C3:D3"/>
    <mergeCell ref="F3:G3"/>
    <mergeCell ref="C5:D5"/>
  </mergeCells>
  <phoneticPr fontId="4" type="noConversion"/>
  <printOptions gridLines="1"/>
  <pageMargins left="0.7" right="0.7" top="0.75" bottom="0.75" header="0.3" footer="0.3"/>
  <pageSetup scale="82" fitToHeight="0" orientation="landscape" r:id="rId1"/>
  <headerFooter alignWithMargins="0">
    <oddHeader>&amp;LCity of Seattle - Quarterly Data Reporting by Taxi Associations, For-Hire Vehicle Companies and Transportation Network Companies</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IT38"/>
  <sheetViews>
    <sheetView zoomScaleNormal="100" workbookViewId="0">
      <selection activeCell="C6" sqref="C6"/>
    </sheetView>
  </sheetViews>
  <sheetFormatPr defaultColWidth="11.33203125" defaultRowHeight="14.4" x14ac:dyDescent="0.3"/>
  <cols>
    <col min="1" max="1" width="24.88671875" style="1" bestFit="1" customWidth="1"/>
    <col min="2" max="2" width="22.5546875" style="1" customWidth="1"/>
    <col min="3" max="3" width="21.5546875" style="1" customWidth="1"/>
    <col min="4" max="4" width="16.33203125" style="1" customWidth="1"/>
    <col min="5" max="5" width="22" style="1" customWidth="1"/>
    <col min="6" max="6" width="14.33203125" style="1" bestFit="1" customWidth="1"/>
    <col min="7" max="7" width="11.5546875" style="1" customWidth="1"/>
    <col min="8" max="8" width="22" style="1" customWidth="1"/>
    <col min="9" max="16384" width="11.33203125" style="1"/>
  </cols>
  <sheetData>
    <row r="1" spans="1:254" ht="31.5" customHeight="1" x14ac:dyDescent="0.3">
      <c r="A1" s="80" t="s">
        <v>6</v>
      </c>
      <c r="B1" s="80"/>
      <c r="C1" s="80"/>
      <c r="D1" s="80"/>
      <c r="E1" s="80"/>
      <c r="F1" s="80"/>
      <c r="G1" s="80"/>
      <c r="H1" s="80"/>
    </row>
    <row r="2" spans="1:254" x14ac:dyDescent="0.3">
      <c r="A2" s="54"/>
      <c r="B2" s="54"/>
      <c r="C2" s="54"/>
      <c r="D2" s="54"/>
      <c r="E2" s="54"/>
      <c r="F2" s="54"/>
      <c r="G2" s="54"/>
      <c r="H2" s="54"/>
    </row>
    <row r="3" spans="1:254" ht="15" thickBot="1" x14ac:dyDescent="0.35">
      <c r="A3" s="15" t="s">
        <v>1</v>
      </c>
      <c r="B3" s="20"/>
      <c r="C3" s="81" t="s">
        <v>2</v>
      </c>
      <c r="D3" s="81"/>
      <c r="E3" s="53"/>
      <c r="F3" s="81" t="s">
        <v>3</v>
      </c>
      <c r="G3" s="81"/>
      <c r="H3" s="52"/>
    </row>
    <row r="4" spans="1:254" x14ac:dyDescent="0.3">
      <c r="A4" s="15"/>
      <c r="B4" s="18"/>
      <c r="C4" s="30"/>
      <c r="D4" s="30"/>
      <c r="E4" s="30"/>
      <c r="F4" s="30"/>
      <c r="G4" s="30"/>
      <c r="H4" s="30"/>
    </row>
    <row r="5" spans="1:254" ht="31.5" customHeight="1" thickBot="1" x14ac:dyDescent="0.35">
      <c r="A5" s="15" t="s">
        <v>37</v>
      </c>
      <c r="B5" s="20"/>
      <c r="C5" s="80" t="s">
        <v>52</v>
      </c>
      <c r="D5" s="80"/>
      <c r="E5" s="33"/>
      <c r="F5" s="15"/>
      <c r="G5" s="15"/>
      <c r="H5" s="15"/>
      <c r="I5" s="2"/>
    </row>
    <row r="6" spans="1:254" ht="15" thickBot="1" x14ac:dyDescent="0.35">
      <c r="A6" s="4"/>
      <c r="B6" s="4"/>
      <c r="C6" s="4"/>
      <c r="D6" s="4"/>
      <c r="E6" s="7"/>
      <c r="F6" s="28"/>
      <c r="G6" s="28"/>
      <c r="H6" s="28"/>
      <c r="I6" s="2"/>
    </row>
    <row r="7" spans="1:254" ht="18.600000000000001" thickBot="1" x14ac:dyDescent="0.4">
      <c r="A7" s="86" t="s">
        <v>7</v>
      </c>
      <c r="B7" s="87"/>
      <c r="C7" s="8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row>
    <row r="8" spans="1:254" s="9" customFormat="1" ht="29.4" thickBot="1" x14ac:dyDescent="0.3">
      <c r="A8" s="56" t="s">
        <v>25</v>
      </c>
      <c r="B8" s="56" t="s">
        <v>26</v>
      </c>
      <c r="C8" s="56" t="s">
        <v>24</v>
      </c>
      <c r="D8" s="10"/>
      <c r="E8" s="10"/>
      <c r="F8" s="10"/>
    </row>
    <row r="9" spans="1:254" x14ac:dyDescent="0.3">
      <c r="A9" s="55"/>
      <c r="B9" s="55"/>
      <c r="C9" s="64"/>
      <c r="D9" s="3"/>
      <c r="F9" s="12"/>
      <c r="G9" s="13"/>
    </row>
    <row r="10" spans="1:254" x14ac:dyDescent="0.3">
      <c r="A10" s="40"/>
      <c r="B10" s="40"/>
      <c r="C10" s="65"/>
      <c r="D10" s="3"/>
      <c r="F10" s="12"/>
      <c r="G10" s="13"/>
    </row>
    <row r="11" spans="1:254" x14ac:dyDescent="0.3">
      <c r="A11" s="40"/>
      <c r="B11" s="40"/>
      <c r="C11" s="65"/>
      <c r="D11" s="3"/>
      <c r="F11" s="12"/>
      <c r="G11" s="13"/>
    </row>
    <row r="12" spans="1:254" x14ac:dyDescent="0.3">
      <c r="A12" s="41"/>
      <c r="B12" s="41"/>
      <c r="C12" s="66"/>
      <c r="D12"/>
      <c r="E12"/>
      <c r="F12"/>
      <c r="G12"/>
    </row>
    <row r="13" spans="1:254" x14ac:dyDescent="0.3">
      <c r="A13" s="42"/>
      <c r="B13" s="41"/>
      <c r="C13" s="66"/>
      <c r="D13"/>
      <c r="E13"/>
      <c r="F13"/>
      <c r="G13"/>
    </row>
    <row r="14" spans="1:254" x14ac:dyDescent="0.3">
      <c r="A14" s="40"/>
      <c r="B14" s="40"/>
      <c r="C14" s="65"/>
      <c r="D14" s="3"/>
    </row>
    <row r="15" spans="1:254" x14ac:dyDescent="0.3">
      <c r="A15" s="40"/>
      <c r="B15" s="40"/>
      <c r="C15" s="65"/>
      <c r="D15" s="3"/>
    </row>
    <row r="16" spans="1:254" x14ac:dyDescent="0.3">
      <c r="A16" s="40"/>
      <c r="B16" s="40"/>
      <c r="C16" s="65"/>
      <c r="D16" s="3"/>
    </row>
    <row r="17" spans="1:10" x14ac:dyDescent="0.3">
      <c r="A17" s="40"/>
      <c r="B17" s="40"/>
      <c r="C17" s="65"/>
      <c r="D17" s="3"/>
    </row>
    <row r="18" spans="1:10" x14ac:dyDescent="0.3">
      <c r="A18" s="40"/>
      <c r="B18" s="40"/>
      <c r="C18" s="65"/>
      <c r="D18" s="3"/>
    </row>
    <row r="19" spans="1:10" x14ac:dyDescent="0.3">
      <c r="A19" s="40"/>
      <c r="B19" s="40"/>
      <c r="C19" s="65"/>
      <c r="D19" s="3"/>
    </row>
    <row r="20" spans="1:10" x14ac:dyDescent="0.3">
      <c r="A20" s="40"/>
      <c r="B20" s="40"/>
      <c r="C20" s="65"/>
      <c r="D20" s="3"/>
    </row>
    <row r="21" spans="1:10" x14ac:dyDescent="0.3">
      <c r="A21" s="40"/>
      <c r="B21" s="40"/>
      <c r="C21" s="65"/>
      <c r="D21" s="3"/>
    </row>
    <row r="22" spans="1:10" x14ac:dyDescent="0.3">
      <c r="A22" s="40"/>
      <c r="B22" s="40"/>
      <c r="C22" s="65"/>
      <c r="D22" s="3"/>
    </row>
    <row r="23" spans="1:10" x14ac:dyDescent="0.3">
      <c r="A23" s="40"/>
      <c r="B23" s="40"/>
      <c r="C23" s="65"/>
      <c r="D23" s="3"/>
    </row>
    <row r="24" spans="1:10" customFormat="1" x14ac:dyDescent="0.3">
      <c r="A24" s="40"/>
      <c r="B24" s="40"/>
      <c r="C24" s="65"/>
      <c r="D24" s="3"/>
      <c r="E24" s="1"/>
      <c r="F24" s="1"/>
      <c r="G24" s="1"/>
      <c r="H24" s="1"/>
      <c r="I24" s="6"/>
      <c r="J24" s="6"/>
    </row>
    <row r="25" spans="1:10" customFormat="1" x14ac:dyDescent="0.3">
      <c r="A25" s="40"/>
      <c r="B25" s="40"/>
      <c r="C25" s="65"/>
      <c r="D25" s="3"/>
      <c r="E25" s="1"/>
      <c r="F25" s="1"/>
      <c r="G25" s="1"/>
      <c r="H25" s="1"/>
    </row>
    <row r="26" spans="1:10" customFormat="1" x14ac:dyDescent="0.3">
      <c r="A26" s="40"/>
      <c r="B26" s="40"/>
      <c r="C26" s="65"/>
      <c r="D26" s="3"/>
      <c r="E26" s="1"/>
      <c r="F26" s="1"/>
      <c r="G26" s="1"/>
      <c r="H26" s="1"/>
    </row>
    <row r="27" spans="1:10" x14ac:dyDescent="0.3">
      <c r="D27" s="3"/>
      <c r="H27" s="6"/>
    </row>
    <row r="28" spans="1:10" x14ac:dyDescent="0.3">
      <c r="D28" s="3"/>
      <c r="H28"/>
    </row>
    <row r="29" spans="1:10" x14ac:dyDescent="0.3">
      <c r="D29" s="3"/>
      <c r="H29"/>
    </row>
    <row r="30" spans="1:10" x14ac:dyDescent="0.3">
      <c r="D30" s="3"/>
    </row>
    <row r="31" spans="1:10" x14ac:dyDescent="0.3">
      <c r="D31" s="3"/>
    </row>
    <row r="32" spans="1:10" x14ac:dyDescent="0.3">
      <c r="D32" s="3"/>
    </row>
    <row r="33" spans="4:4" x14ac:dyDescent="0.3">
      <c r="D33" s="3"/>
    </row>
    <row r="34" spans="4:4" x14ac:dyDescent="0.3">
      <c r="D34" s="3"/>
    </row>
    <row r="35" spans="4:4" x14ac:dyDescent="0.3">
      <c r="D35" s="3"/>
    </row>
    <row r="36" spans="4:4" x14ac:dyDescent="0.3">
      <c r="D36" s="3"/>
    </row>
    <row r="37" spans="4:4" x14ac:dyDescent="0.3">
      <c r="D37" s="3"/>
    </row>
    <row r="38" spans="4:4" x14ac:dyDescent="0.3">
      <c r="D38" s="3"/>
    </row>
  </sheetData>
  <mergeCells count="5">
    <mergeCell ref="A1:H1"/>
    <mergeCell ref="A7:C7"/>
    <mergeCell ref="C3:D3"/>
    <mergeCell ref="C5:D5"/>
    <mergeCell ref="F3:G3"/>
  </mergeCells>
  <phoneticPr fontId="4" type="noConversion"/>
  <printOptions gridLines="1"/>
  <pageMargins left="0.7" right="0.7" top="0.75" bottom="0.75" header="0.3" footer="0.3"/>
  <pageSetup scale="80" fitToHeight="0" orientation="landscape" r:id="rId1"/>
  <headerFooter alignWithMargins="0">
    <oddHeader>&amp;LCity of Seattle - Quarterly Data Reporting by Taxi Associations, For-Hire Vehicle Companies and Transportation Network Companies</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I19"/>
  <sheetViews>
    <sheetView zoomScaleNormal="100" workbookViewId="0">
      <selection activeCell="D10" sqref="D10"/>
    </sheetView>
  </sheetViews>
  <sheetFormatPr defaultColWidth="11.33203125" defaultRowHeight="14.4" x14ac:dyDescent="0.3"/>
  <cols>
    <col min="1" max="1" width="24.88671875" style="1" bestFit="1" customWidth="1"/>
    <col min="2" max="2" width="20.109375" style="1" customWidth="1"/>
    <col min="3" max="3" width="21.5546875" style="1" customWidth="1"/>
    <col min="4" max="4" width="16.33203125" style="1" customWidth="1"/>
    <col min="5" max="5" width="18.88671875" style="1" customWidth="1"/>
    <col min="6" max="6" width="14.33203125" style="1" bestFit="1" customWidth="1"/>
    <col min="7" max="7" width="11.5546875" style="1" customWidth="1"/>
    <col min="8" max="8" width="17.33203125" style="1" customWidth="1"/>
    <col min="9" max="16384" width="11.33203125" style="1"/>
  </cols>
  <sheetData>
    <row r="1" spans="1:9" ht="31.5" customHeight="1" x14ac:dyDescent="0.3">
      <c r="A1" s="80" t="s">
        <v>44</v>
      </c>
      <c r="B1" s="80"/>
      <c r="C1" s="80"/>
      <c r="D1" s="80"/>
      <c r="E1" s="80"/>
      <c r="F1" s="80"/>
      <c r="G1" s="80"/>
      <c r="H1" s="80"/>
    </row>
    <row r="2" spans="1:9" x14ac:dyDescent="0.3">
      <c r="A2" s="54"/>
      <c r="B2" s="54"/>
      <c r="C2" s="54"/>
      <c r="D2" s="54"/>
      <c r="E2" s="54"/>
      <c r="F2" s="54"/>
      <c r="G2" s="54"/>
      <c r="H2" s="54"/>
    </row>
    <row r="3" spans="1:9" ht="15" thickBot="1" x14ac:dyDescent="0.35">
      <c r="A3" s="15" t="s">
        <v>1</v>
      </c>
      <c r="B3" s="20"/>
      <c r="C3" s="81" t="s">
        <v>2</v>
      </c>
      <c r="D3" s="81"/>
      <c r="E3" s="53"/>
      <c r="F3" s="81" t="s">
        <v>3</v>
      </c>
      <c r="G3" s="81"/>
      <c r="H3" s="52"/>
    </row>
    <row r="4" spans="1:9" x14ac:dyDescent="0.3">
      <c r="A4" s="15"/>
      <c r="B4" s="18"/>
      <c r="C4" s="30"/>
      <c r="D4" s="30"/>
      <c r="E4" s="30"/>
      <c r="F4" s="30"/>
      <c r="G4" s="30"/>
      <c r="H4" s="30"/>
    </row>
    <row r="5" spans="1:9" ht="31.5" customHeight="1" thickBot="1" x14ac:dyDescent="0.35">
      <c r="A5" s="15" t="s">
        <v>37</v>
      </c>
      <c r="B5" s="20"/>
      <c r="C5" s="80" t="s">
        <v>52</v>
      </c>
      <c r="D5" s="80"/>
      <c r="E5" s="33"/>
      <c r="F5" s="15"/>
      <c r="G5" s="15"/>
      <c r="H5" s="15"/>
      <c r="I5" s="2"/>
    </row>
    <row r="6" spans="1:9" ht="31.5" customHeight="1" thickBot="1" x14ac:dyDescent="0.35">
      <c r="A6" s="15"/>
      <c r="B6" s="18"/>
      <c r="C6" s="54"/>
      <c r="D6" s="54"/>
      <c r="F6" s="15"/>
      <c r="G6" s="15"/>
      <c r="H6" s="15"/>
      <c r="I6" s="2"/>
    </row>
    <row r="7" spans="1:9" ht="18.600000000000001" thickBot="1" x14ac:dyDescent="0.4">
      <c r="A7" s="82" t="s">
        <v>38</v>
      </c>
      <c r="B7" s="84"/>
      <c r="C7" s="4"/>
      <c r="D7" s="4"/>
      <c r="E7" s="7"/>
      <c r="F7" s="28"/>
      <c r="G7" s="28"/>
      <c r="H7" s="28"/>
      <c r="I7" s="2"/>
    </row>
    <row r="8" spans="1:9" x14ac:dyDescent="0.3">
      <c r="A8" s="58" t="s">
        <v>28</v>
      </c>
      <c r="B8" s="59" t="s">
        <v>29</v>
      </c>
      <c r="D8" s="3"/>
      <c r="H8" s="6"/>
    </row>
    <row r="9" spans="1:9" x14ac:dyDescent="0.3">
      <c r="A9" s="39" t="s">
        <v>27</v>
      </c>
      <c r="B9" s="67"/>
      <c r="D9" s="3"/>
      <c r="H9"/>
    </row>
    <row r="10" spans="1:9" x14ac:dyDescent="0.3">
      <c r="A10" s="39" t="s">
        <v>30</v>
      </c>
      <c r="B10" s="67"/>
      <c r="D10" s="3"/>
      <c r="H10"/>
    </row>
    <row r="11" spans="1:9" x14ac:dyDescent="0.3">
      <c r="A11" s="39" t="s">
        <v>31</v>
      </c>
      <c r="B11" s="67"/>
      <c r="D11" s="3"/>
    </row>
    <row r="12" spans="1:9" ht="15" thickBot="1" x14ac:dyDescent="0.35">
      <c r="A12" s="60" t="s">
        <v>39</v>
      </c>
      <c r="B12" s="68"/>
      <c r="D12" s="3"/>
    </row>
    <row r="13" spans="1:9" x14ac:dyDescent="0.3">
      <c r="D13" s="3"/>
    </row>
    <row r="14" spans="1:9" x14ac:dyDescent="0.3">
      <c r="D14" s="3"/>
    </row>
    <row r="15" spans="1:9" x14ac:dyDescent="0.3">
      <c r="D15" s="3"/>
    </row>
    <row r="16" spans="1:9" x14ac:dyDescent="0.3">
      <c r="D16" s="3"/>
    </row>
    <row r="17" spans="4:4" x14ac:dyDescent="0.3">
      <c r="D17" s="3"/>
    </row>
    <row r="18" spans="4:4" x14ac:dyDescent="0.3">
      <c r="D18" s="3"/>
    </row>
    <row r="19" spans="4:4" x14ac:dyDescent="0.3">
      <c r="D19" s="3"/>
    </row>
  </sheetData>
  <mergeCells count="5">
    <mergeCell ref="A1:H1"/>
    <mergeCell ref="C3:D3"/>
    <mergeCell ref="F3:G3"/>
    <mergeCell ref="C5:D5"/>
    <mergeCell ref="A7:B7"/>
  </mergeCells>
  <printOptions gridLines="1"/>
  <pageMargins left="0.7" right="0.7" top="0.75" bottom="0.75" header="0.3" footer="0.3"/>
  <pageSetup scale="86" fitToHeight="0" orientation="landscape" r:id="rId1"/>
  <headerFooter alignWithMargins="0">
    <oddHeader>&amp;LCity of Seattle - Quarterly Data Reporting by Taxi Associations, For-Hire Vehicle Companies and Transportation Network Companies</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8158043B76042AEFEF84B8AF508F7" ma:contentTypeVersion="18" ma:contentTypeDescription="Create a new document." ma:contentTypeScope="" ma:versionID="5900012345a275587fe6df2cda8815f3">
  <xsd:schema xmlns:xsd="http://www.w3.org/2001/XMLSchema" xmlns:xs="http://www.w3.org/2001/XMLSchema" xmlns:p="http://schemas.microsoft.com/office/2006/metadata/properties" xmlns:ns2="c8e9988b-8ad4-46ab-a714-85fd85457bcc" xmlns:ns3="9c55fab9-e760-4b42-81dd-6e9ffbf8d350" xmlns:ns4="97c2a25c-25db-4634-b347-87ab0af10b27" targetNamespace="http://schemas.microsoft.com/office/2006/metadata/properties" ma:root="true" ma:fieldsID="d5769cb580f654eb54317998a2f3e15b" ns2:_="" ns3:_="" ns4:_="">
    <xsd:import namespace="c8e9988b-8ad4-46ab-a714-85fd85457bcc"/>
    <xsd:import namespace="9c55fab9-e760-4b42-81dd-6e9ffbf8d350"/>
    <xsd:import namespace="97c2a25c-25db-4634-b347-87ab0af10b27"/>
    <xsd:element name="properties">
      <xsd:complexType>
        <xsd:sequence>
          <xsd:element name="documentManagement">
            <xsd:complexType>
              <xsd:all>
                <xsd:element ref="ns2:Program"/>
                <xsd:element ref="ns2:Category"/>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988b-8ad4-46ab-a714-85fd85457bcc" elementFormDefault="qualified">
    <xsd:import namespace="http://schemas.microsoft.com/office/2006/documentManagement/types"/>
    <xsd:import namespace="http://schemas.microsoft.com/office/infopath/2007/PartnerControls"/>
    <xsd:element name="Program" ma:index="2" ma:displayName="Program" ma:default="Select program" ma:format="Dropdown" ma:indexed="true" ma:internalName="Program">
      <xsd:simpleType>
        <xsd:restriction base="dms:Choice">
          <xsd:enumeration value="Select program"/>
          <xsd:enumeration value="ADMINISTRATIVE CODE (6.202)"/>
          <xsd:enumeration value="ADMISSION TAX (5.40)"/>
          <xsd:enumeration value="ADULT ENTERTAINMENT (6.270)"/>
          <xsd:enumeration value="ALARM MONITORING, FALSE ALARMS, BURGLAR ALARMS (6.08 &amp; 6.610)"/>
          <xsd:enumeration value="ALL AGES DANCE (6.295)"/>
          <xsd:enumeration value="AMUSEMENT DEVICES (5.32)"/>
          <xsd:enumeration value="BATHHOUSES (6.36)"/>
          <xsd:enumeration value="BUSINESS LICENSE (5.45 &amp; 6.208)"/>
          <xsd:enumeration value="COMMERCIAL PARKING (5.35)"/>
          <xsd:enumeration value="FALSE AND MISLEADING ADVERTISING (7.08)"/>
          <xsd:enumeration value="FARMERS MARKETS (5.45.909)"/>
          <xsd:enumeration value="FIREARMS AND AMMUNITION TAX (5.50)"/>
          <xsd:enumeration value="GAMBLING TAX (5.52)"/>
          <xsd:enumeration value="HORSE DRAWN CARRIAGES (6.315)"/>
          <xsd:enumeration value="INCOME TAX ON HIGH INCOME RESIDENTS (5.65)"/>
          <xsd:enumeration value="MARIJUANA (6.500)"/>
          <xsd:enumeration value="MOBILE HOME PARKS (22.904)"/>
          <xsd:enumeration value="NIGHTLIFE ENFORCEMENT &amp; NOISE (10.11 &amp; 25.08)"/>
          <xsd:enumeration value="PANORAMS AND PEEPSHOWS (6.42)"/>
          <xsd:enumeration value="PENALTIES (6.68)"/>
          <xsd:enumeration value="PUBLIC GARAGE OR PARKING LOT (6.48)"/>
          <xsd:enumeration value="RECYCLED MATERIALS COLLECTORS-PROCESSORS (6.250)"/>
          <xsd:enumeration value="RESIDENTIAL SALES (6.260)"/>
          <xsd:enumeration value="SHORT TERM RENTAL (6.222)"/>
          <xsd:enumeration value="SWEETENED BEVERAGE TAX (5.53)"/>
          <xsd:enumeration value="TAXICABS, FOR-HIRE VEHICLES, TNC'S &amp; LIMOS (6.310 &amp; 6.320)"/>
          <xsd:enumeration value="TOW COMPANY LICENSING (6.214)"/>
          <xsd:enumeration value="TRADE SHOWS (6.20)"/>
          <xsd:enumeration value="USED GOODS - PAWN SHOPS (6.288)"/>
          <xsd:enumeration value="UTILITIES (5.48)"/>
          <xsd:enumeration value="WEIGHTS AND MEASURES, UNIT PRICING (7.04, 7.08, &amp; 7.12)"/>
        </xsd:restriction>
      </xsd:simpleType>
    </xsd:element>
    <xsd:element name="Category" ma:index="3" ma:displayName="Folder" ma:default="select category" ma:format="Dropdown" ma:internalName="Category">
      <xsd:simpleType>
        <xsd:restriction base="dms:Choice">
          <xsd:enumeration value="select category"/>
          <xsd:enumeration value="SOP's"/>
          <xsd:enumeration value="Codes"/>
          <xsd:enumeration value="Correspondence"/>
          <xsd:enumeration value="Documents &amp; Database"/>
          <xsd:enumeration value="RET"/>
          <xsd:enumeration value="Training"/>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55fab9-e760-4b42-81dd-6e9ffbf8d35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4770dc3-88a9-4ddf-bfec-08255d1c6df8}" ma:internalName="TaxCatchAll" ma:showField="CatchAllData" ma:web="9c55fab9-e760-4b42-81dd-6e9ffbf8d3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8e9988b-8ad4-46ab-a714-85fd85457bcc">
      <Terms xmlns="http://schemas.microsoft.com/office/infopath/2007/PartnerControls"/>
    </lcf76f155ced4ddcb4097134ff3c332f>
    <Category xmlns="c8e9988b-8ad4-46ab-a714-85fd85457bcc">select category</Category>
    <Program xmlns="c8e9988b-8ad4-46ab-a714-85fd85457bcc">Select program</Program>
    <TaxCatchAll xmlns="97c2a25c-25db-4634-b347-87ab0af10b27"/>
  </documentManagement>
</p:properties>
</file>

<file path=customXml/itemProps1.xml><?xml version="1.0" encoding="utf-8"?>
<ds:datastoreItem xmlns:ds="http://schemas.openxmlformats.org/officeDocument/2006/customXml" ds:itemID="{2586CF50-00B2-4CC0-A7F0-B9454EEE8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988b-8ad4-46ab-a714-85fd85457bcc"/>
    <ds:schemaRef ds:uri="9c55fab9-e760-4b42-81dd-6e9ffbf8d350"/>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EFFC17-34E0-4BE3-946A-7BBCD298DF49}">
  <ds:schemaRefs>
    <ds:schemaRef ds:uri="http://schemas.microsoft.com/sharepoint/v3/contenttype/forms"/>
  </ds:schemaRefs>
</ds:datastoreItem>
</file>

<file path=customXml/itemProps3.xml><?xml version="1.0" encoding="utf-8"?>
<ds:datastoreItem xmlns:ds="http://schemas.openxmlformats.org/officeDocument/2006/customXml" ds:itemID="{1477352A-5037-4183-B2AA-FED6FC4A9E88}">
  <ds:schemaRefs>
    <ds:schemaRef ds:uri="http://schemas.microsoft.com/office/2006/metadata/longProperties"/>
  </ds:schemaRefs>
</ds:datastoreItem>
</file>

<file path=customXml/itemProps4.xml><?xml version="1.0" encoding="utf-8"?>
<ds:datastoreItem xmlns:ds="http://schemas.openxmlformats.org/officeDocument/2006/customXml" ds:itemID="{1B032F34-FB13-4CC6-8350-9682BF6F1F70}">
  <ds:schemaRefs>
    <ds:schemaRef ds:uri="http://schemas.openxmlformats.org/package/2006/metadata/core-properties"/>
    <ds:schemaRef ds:uri="http://purl.org/dc/elements/1.1/"/>
    <ds:schemaRef ds:uri="9c55fab9-e760-4b42-81dd-6e9ffbf8d350"/>
    <ds:schemaRef ds:uri="http://schemas.microsoft.com/office/2006/documentManagement/types"/>
    <ds:schemaRef ds:uri="http://schemas.microsoft.com/office/2006/metadata/properties"/>
    <ds:schemaRef ds:uri="http://purl.org/dc/dcmitype/"/>
    <ds:schemaRef ds:uri="c8e9988b-8ad4-46ab-a714-85fd85457bcc"/>
    <ds:schemaRef ds:uri="http://schemas.microsoft.com/office/infopath/2007/PartnerControls"/>
    <ds:schemaRef ds:uri="97c2a25c-25db-4634-b347-87ab0af10b2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PLEASE READ FIRST</vt:lpstr>
      <vt:lpstr>Trip Data Report - Comp Trips</vt:lpstr>
      <vt:lpstr>Percentage by zip code</vt:lpstr>
      <vt:lpstr>Unfulfilled by zip code</vt:lpstr>
      <vt:lpstr>Collisions</vt:lpstr>
      <vt:lpstr>Crimes</vt:lpstr>
      <vt:lpstr>Complaints</vt:lpstr>
      <vt:lpstr>Complaints!Print_Area</vt:lpstr>
      <vt:lpstr>Crimes!Print_Area</vt:lpstr>
      <vt:lpstr>'Trip Data Report - Comp Trips'!Print_Area</vt:lpstr>
      <vt:lpstr>'Trip Data Report - Comp Trips'!Print_Titles</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SmithCR</dc:creator>
  <cp:lastModifiedBy>Newhouse, Cregan</cp:lastModifiedBy>
  <cp:lastPrinted>2015-01-12T17:26:00Z</cp:lastPrinted>
  <dcterms:created xsi:type="dcterms:W3CDTF">2006-12-04T20:28:52Z</dcterms:created>
  <dcterms:modified xsi:type="dcterms:W3CDTF">2025-02-25T21:22:39Z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Johnson, Damien;Hollinger, Adam</vt:lpwstr>
  </property>
  <property fmtid="{D5CDD505-2E9C-101B-9397-08002B2CF9AE}" pid="3" name="SharedWithUsers">
    <vt:lpwstr>403;#Johnson, Damien;#3291;#Hollinger, Adam</vt:lpwstr>
  </property>
</Properties>
</file>